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790" tabRatio="601" activeTab="1"/>
  </bookViews>
  <sheets>
    <sheet name="B.S" sheetId="1" r:id="rId1"/>
    <sheet name="I.S" sheetId="2" r:id="rId2"/>
  </sheets>
  <definedNames/>
  <calcPr fullCalcOnLoad="1"/>
</workbook>
</file>

<file path=xl/sharedStrings.xml><?xml version="1.0" encoding="utf-8"?>
<sst xmlns="http://schemas.openxmlformats.org/spreadsheetml/2006/main" count="216" uniqueCount="173">
  <si>
    <t>V,01</t>
  </si>
  <si>
    <t>V,02</t>
  </si>
  <si>
    <t>V,03</t>
  </si>
  <si>
    <t>V,04</t>
  </si>
  <si>
    <t>V,05</t>
  </si>
  <si>
    <t>V,06</t>
  </si>
  <si>
    <t>V,07</t>
  </si>
  <si>
    <t>(…)</t>
  </si>
  <si>
    <t>V,08</t>
  </si>
  <si>
    <t>V,09</t>
  </si>
  <si>
    <t>V,10</t>
  </si>
  <si>
    <t>V,11</t>
  </si>
  <si>
    <t>V,12</t>
  </si>
  <si>
    <t>V,13</t>
  </si>
  <si>
    <t>V.14</t>
  </si>
  <si>
    <t>V.21</t>
  </si>
  <si>
    <t>V.15</t>
  </si>
  <si>
    <t>V.16</t>
  </si>
  <si>
    <t>V.17</t>
  </si>
  <si>
    <t>V.18</t>
  </si>
  <si>
    <t>V.19</t>
  </si>
  <si>
    <t>V.20</t>
  </si>
  <si>
    <t>V.22</t>
  </si>
  <si>
    <t>(...)</t>
  </si>
  <si>
    <t>V.23</t>
  </si>
  <si>
    <t>01</t>
  </si>
  <si>
    <t>VI.25</t>
  </si>
  <si>
    <t>02</t>
  </si>
  <si>
    <t>VI.27</t>
  </si>
  <si>
    <t>VI.26</t>
  </si>
  <si>
    <t>VI.28</t>
  </si>
  <si>
    <t>VI.30</t>
  </si>
  <si>
    <t>52</t>
  </si>
  <si>
    <t>TỔNG GIÁM ĐỐC</t>
  </si>
  <si>
    <t>LẬP BIỂU                   KẾ TOÁN TRƯỞNG                          TỔNG GIÁM ĐỐC</t>
  </si>
  <si>
    <t>Tp.HCM, ngày  31      tháng  1    năm   2008</t>
  </si>
  <si>
    <t>LAÄP BIEÅU                                 KEÁ TOAÙN TRÖÔÛNG</t>
  </si>
  <si>
    <t>Do Thanh Technology Corporation</t>
  </si>
  <si>
    <t>BALANCE SHEET</t>
  </si>
  <si>
    <t>Quarter 4 - 2007 (As at Dec. 31st 2007)</t>
  </si>
  <si>
    <t>Unit: VND</t>
  </si>
  <si>
    <t>Code</t>
  </si>
  <si>
    <t>Note</t>
  </si>
  <si>
    <t>Ending Balance</t>
  </si>
  <si>
    <t>Beginning Balance</t>
  </si>
  <si>
    <t>Lập, ngày  31   tháng  01    năm 2008</t>
  </si>
  <si>
    <t>No.</t>
  </si>
  <si>
    <t>ASSETS</t>
  </si>
  <si>
    <t>A</t>
  </si>
  <si>
    <t>SHORT-TERM ASSETS (100 = 110+120+130+140+150)</t>
  </si>
  <si>
    <t>I</t>
  </si>
  <si>
    <t>Cash &amp; Cash equivalents</t>
  </si>
  <si>
    <t xml:space="preserve">Cash </t>
  </si>
  <si>
    <t>Cash equivalents</t>
  </si>
  <si>
    <t>II</t>
  </si>
  <si>
    <t>Short-term financial investments</t>
  </si>
  <si>
    <t>Short-term investments</t>
  </si>
  <si>
    <t>III</t>
  </si>
  <si>
    <t>Short-term receivables</t>
  </si>
  <si>
    <t>Trade accounts receivables</t>
  </si>
  <si>
    <t>Prepayment to suppliers</t>
  </si>
  <si>
    <t>Short-term intercompany receivables</t>
  </si>
  <si>
    <t>Receivables from construction contracts under percentage of completion method</t>
  </si>
  <si>
    <t>Other receivables</t>
  </si>
  <si>
    <t>Provision for short-term doubtful debts (*)</t>
  </si>
  <si>
    <t>IV</t>
  </si>
  <si>
    <t>Inventories</t>
  </si>
  <si>
    <t>Provision for devaluation of inventories (*)</t>
  </si>
  <si>
    <t>V</t>
  </si>
  <si>
    <t>Other short-term assets</t>
  </si>
  <si>
    <t>Short-term prepaid expenses</t>
  </si>
  <si>
    <t>VAT deductible</t>
  </si>
  <si>
    <t>Tax and accounts receivable from State budget</t>
  </si>
  <si>
    <t>Other current assets</t>
  </si>
  <si>
    <t>B</t>
  </si>
  <si>
    <t>LONG-TERM ASSETS (200 = 210+220+240+250+260)</t>
  </si>
  <si>
    <t>Long-term receivables</t>
  </si>
  <si>
    <t>Long-term receivables from customers</t>
  </si>
  <si>
    <t>Capital receivable from subsidiaries</t>
  </si>
  <si>
    <t>Long-term inter-company receivables</t>
  </si>
  <si>
    <t>Other long-term receivables</t>
  </si>
  <si>
    <t>Provision for long-term doubtful debts (*)</t>
  </si>
  <si>
    <t>Fixed assets</t>
  </si>
  <si>
    <t>Tangible fixed assets</t>
  </si>
  <si>
    <t xml:space="preserve">  - Historical cost</t>
  </si>
  <si>
    <t xml:space="preserve">  - Accumulated depreciation (*)</t>
  </si>
  <si>
    <t>Finance leases fixed assets</t>
  </si>
  <si>
    <t xml:space="preserve">  - Historical cost </t>
  </si>
  <si>
    <t>Intangible fixed assets</t>
  </si>
  <si>
    <t>Construction in progress</t>
  </si>
  <si>
    <t>Property Investment</t>
  </si>
  <si>
    <t>Long-term financial investments</t>
  </si>
  <si>
    <t>Investment in subsidiary company</t>
  </si>
  <si>
    <t>Investment in joint venture</t>
  </si>
  <si>
    <t>Other long-term investments</t>
  </si>
  <si>
    <t>Provision for diminution in value of long-term financial investments (*)</t>
  </si>
  <si>
    <t>Other long-term assets</t>
  </si>
  <si>
    <t>Long-term prepaid expenses</t>
  </si>
  <si>
    <t>Deferred income tax assets</t>
  </si>
  <si>
    <t>Others</t>
  </si>
  <si>
    <t>TOTAL ASSETS (270 = 100+200)</t>
  </si>
  <si>
    <t>CAPITAL SOURCE</t>
  </si>
  <si>
    <t>LIABILITIES (300 = 310+330)</t>
  </si>
  <si>
    <t>Short-term liabilities</t>
  </si>
  <si>
    <t>Short-term borrowing</t>
  </si>
  <si>
    <t>Trade accounts payable</t>
  </si>
  <si>
    <t>Advances from customers</t>
  </si>
  <si>
    <t>Taxes and payable to state budget</t>
  </si>
  <si>
    <t>Payable to employees</t>
  </si>
  <si>
    <t>Payable expenses</t>
  </si>
  <si>
    <t>Intercompany payable</t>
  </si>
  <si>
    <t>Payable in accordance with contracts in progress</t>
  </si>
  <si>
    <t>Other short-term payables</t>
  </si>
  <si>
    <t>Provision for current liabilities</t>
  </si>
  <si>
    <t>Long-term liabilities</t>
  </si>
  <si>
    <t>Long-term accounts payable-Trade</t>
  </si>
  <si>
    <t>Long-term intercompany payable</t>
  </si>
  <si>
    <t>Other long-term payables</t>
  </si>
  <si>
    <t>Long-term borrowing</t>
  </si>
  <si>
    <t>Deferred income tax payable</t>
  </si>
  <si>
    <t>Provision for unemployment benefit</t>
  </si>
  <si>
    <t>Provision for long-term liabilities</t>
  </si>
  <si>
    <t>OWNER'S EQUITY (400 = 410+430)</t>
  </si>
  <si>
    <t>Capital sources and funds</t>
  </si>
  <si>
    <t>Paid-in capital</t>
  </si>
  <si>
    <t>Capital surplus</t>
  </si>
  <si>
    <t>Other capital of owner</t>
  </si>
  <si>
    <t>Treasury stock (*)</t>
  </si>
  <si>
    <t>Asset revaluation differences</t>
  </si>
  <si>
    <t>Foreign exchange differences</t>
  </si>
  <si>
    <t>Investment and development funds</t>
  </si>
  <si>
    <t>Other Fund belong to owner's equity</t>
  </si>
  <si>
    <t>Retained after-tax profit</t>
  </si>
  <si>
    <t>Capital for construction work</t>
  </si>
  <si>
    <t>Budget sources</t>
  </si>
  <si>
    <t>Bonus and welfare funds</t>
  </si>
  <si>
    <t>Budgets</t>
  </si>
  <si>
    <t>Budget for fixed asset</t>
  </si>
  <si>
    <t>TOTAL RESOURCES (440 = 300+400)</t>
  </si>
  <si>
    <t>Provision for diminution in value of short-term investments (*) (2)</t>
  </si>
  <si>
    <t>Financial reserve fund</t>
  </si>
  <si>
    <t>Items</t>
  </si>
  <si>
    <t>Operating lease assets</t>
  </si>
  <si>
    <t>Goods held under trust or for processing</t>
  </si>
  <si>
    <t>Goods received on consignment for sale</t>
  </si>
  <si>
    <t>Bad debts written off</t>
  </si>
  <si>
    <t>Foreign currencies</t>
  </si>
  <si>
    <t>Subsidies of state budget</t>
  </si>
  <si>
    <t>OFF BALANCE SHEET ITEMS</t>
  </si>
  <si>
    <t>59-65 Huynh Man Dat, Ward 5, Dist. 5, HCMC.</t>
  </si>
  <si>
    <t>INCOME STATEMENT</t>
  </si>
  <si>
    <t>Quarter 4 - 2007</t>
  </si>
  <si>
    <t>Quarter 4</t>
  </si>
  <si>
    <t>Accumulation from Jan. 01st to Dec. 31st</t>
  </si>
  <si>
    <t>1. Sales</t>
  </si>
  <si>
    <t>2. Deductions</t>
  </si>
  <si>
    <t>3. Net sales and services (10= 01 - 02)</t>
  </si>
  <si>
    <t>4. Cost of goods sold</t>
  </si>
  <si>
    <t>5. Gross profit  (20= 10 - 11)</t>
  </si>
  <si>
    <t>6. Financial income</t>
  </si>
  <si>
    <t>7. Financial expenses</t>
  </si>
  <si>
    <t xml:space="preserve">   - Include: Interest expenses</t>
  </si>
  <si>
    <t>8. Selling expenses</t>
  </si>
  <si>
    <t>9. General &amp; administration expenses</t>
  </si>
  <si>
    <t>10. Net operating profit 30={20+(21-22)-(24+25)}</t>
  </si>
  <si>
    <t>11. Other income</t>
  </si>
  <si>
    <t>12. Other expenses</t>
  </si>
  <si>
    <t>13. Other profit ( 40 = 31 - 32)</t>
  </si>
  <si>
    <t>14. Profit before tax (50=30+40)</t>
  </si>
  <si>
    <t>15. Current corporate income tax expenses</t>
  </si>
  <si>
    <t>16. Deferred corporate income tax expenses</t>
  </si>
  <si>
    <t>17. Profit after tax (60=50-51-52)</t>
  </si>
  <si>
    <t>18. EPS (VND/share) (*)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</si>
</sst>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#\ ###\ ###\ ###"/>
    <numFmt numFmtId="174" formatCode="[$-409]h:mm:ss\ AM/PM"/>
    <numFmt numFmtId="175" formatCode="[$-409]dddd\,\ mmmm\ dd\,\ yyyy"/>
  </numFmts>
  <fonts count="21">
    <font>
      <sz val="10"/>
      <name val="Arial"/>
      <family val="0"/>
    </font>
    <font>
      <b/>
      <sz val="12"/>
      <name val="Times New Roman"/>
      <family val="1"/>
    </font>
    <font>
      <u val="single"/>
      <sz val="8.5"/>
      <color indexed="12"/>
      <name val="Arial"/>
      <family val="0"/>
    </font>
    <font>
      <sz val="10"/>
      <name val="Times New Roman"/>
      <family val="1"/>
    </font>
    <font>
      <u val="single"/>
      <sz val="8.5"/>
      <color indexed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2" fontId="1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4" fillId="0" borderId="0" xfId="19" applyNumberFormat="1" applyFont="1" applyFill="1" applyAlignment="1">
      <alignment horizontal="left" vertical="center"/>
    </xf>
    <xf numFmtId="172" fontId="3" fillId="0" borderId="0" xfId="15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2" fontId="6" fillId="0" borderId="0" xfId="15" applyNumberFormat="1" applyFont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172" fontId="6" fillId="0" borderId="0" xfId="15" applyNumberFormat="1" applyFont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72" fontId="6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72" fontId="1" fillId="0" borderId="0" xfId="15" applyNumberFormat="1" applyFont="1" applyAlignment="1">
      <alignment vertical="center"/>
    </xf>
    <xf numFmtId="172" fontId="1" fillId="0" borderId="0" xfId="0" applyNumberFormat="1" applyFont="1" applyAlignment="1">
      <alignment vertical="center"/>
    </xf>
    <xf numFmtId="172" fontId="9" fillId="0" borderId="5" xfId="15" applyNumberFormat="1" applyFont="1" applyBorder="1" applyAlignment="1">
      <alignment horizontal="justify" vertical="center"/>
    </xf>
    <xf numFmtId="0" fontId="10" fillId="0" borderId="6" xfId="0" applyFont="1" applyBorder="1" applyAlignment="1">
      <alignment horizontal="center" vertical="center"/>
    </xf>
    <xf numFmtId="172" fontId="9" fillId="0" borderId="7" xfId="15" applyNumberFormat="1" applyFont="1" applyBorder="1" applyAlignment="1">
      <alignment horizontal="justify" vertical="center"/>
    </xf>
    <xf numFmtId="0" fontId="8" fillId="0" borderId="8" xfId="20" applyFont="1" applyBorder="1" applyAlignment="1">
      <alignment horizontal="center" vertical="center"/>
      <protection/>
    </xf>
    <xf numFmtId="173" fontId="13" fillId="0" borderId="9" xfId="20" applyNumberFormat="1" applyFont="1" applyBorder="1" applyAlignment="1">
      <alignment horizontal="right" vertical="center"/>
      <protection/>
    </xf>
    <xf numFmtId="173" fontId="13" fillId="0" borderId="0" xfId="20" applyNumberFormat="1" applyFont="1" applyBorder="1" applyAlignment="1">
      <alignment horizontal="right" vertical="center"/>
      <protection/>
    </xf>
    <xf numFmtId="0" fontId="12" fillId="0" borderId="0" xfId="20" applyFont="1" applyBorder="1" applyAlignment="1">
      <alignment vertical="center"/>
      <protection/>
    </xf>
    <xf numFmtId="173" fontId="3" fillId="0" borderId="0" xfId="20" applyNumberFormat="1" applyFont="1" applyBorder="1" applyAlignment="1">
      <alignment vertical="center"/>
      <protection/>
    </xf>
    <xf numFmtId="173" fontId="14" fillId="0" borderId="0" xfId="20" applyNumberFormat="1" applyFont="1" applyBorder="1" applyAlignment="1">
      <alignment horizontal="center" vertical="center"/>
      <protection/>
    </xf>
    <xf numFmtId="0" fontId="15" fillId="0" borderId="0" xfId="20" applyFont="1" applyBorder="1" applyAlignment="1">
      <alignment vertical="center"/>
      <protection/>
    </xf>
    <xf numFmtId="173" fontId="12" fillId="0" borderId="0" xfId="20" applyNumberFormat="1" applyFont="1" applyBorder="1" applyAlignment="1">
      <alignment vertical="center"/>
      <protection/>
    </xf>
    <xf numFmtId="0" fontId="13" fillId="0" borderId="0" xfId="20" applyFont="1" applyBorder="1" applyAlignment="1">
      <alignment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172" fontId="8" fillId="0" borderId="11" xfId="0" applyNumberFormat="1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72" fontId="8" fillId="0" borderId="5" xfId="15" applyNumberFormat="1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172" fontId="16" fillId="0" borderId="5" xfId="15" applyNumberFormat="1" applyFont="1" applyBorder="1" applyAlignment="1">
      <alignment vertical="center"/>
    </xf>
    <xf numFmtId="172" fontId="16" fillId="0" borderId="12" xfId="15" applyNumberFormat="1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justify" vertical="center"/>
    </xf>
    <xf numFmtId="0" fontId="17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justify" vertical="center"/>
    </xf>
    <xf numFmtId="0" fontId="10" fillId="0" borderId="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justify" vertical="center"/>
    </xf>
    <xf numFmtId="0" fontId="17" fillId="0" borderId="14" xfId="0" applyFont="1" applyBorder="1" applyAlignment="1">
      <alignment horizontal="center" vertical="center"/>
    </xf>
    <xf numFmtId="172" fontId="16" fillId="0" borderId="14" xfId="15" applyNumberFormat="1" applyFont="1" applyBorder="1" applyAlignment="1">
      <alignment vertical="center"/>
    </xf>
    <xf numFmtId="172" fontId="16" fillId="0" borderId="15" xfId="15" applyNumberFormat="1" applyFont="1" applyBorder="1" applyAlignment="1">
      <alignment vertical="center"/>
    </xf>
    <xf numFmtId="172" fontId="10" fillId="0" borderId="5" xfId="15" applyNumberFormat="1" applyFont="1" applyBorder="1" applyAlignment="1">
      <alignment horizontal="justify" vertical="center"/>
    </xf>
    <xf numFmtId="172" fontId="10" fillId="0" borderId="12" xfId="15" applyNumberFormat="1" applyFont="1" applyBorder="1" applyAlignment="1">
      <alignment horizontal="justify" vertical="center"/>
    </xf>
    <xf numFmtId="172" fontId="17" fillId="0" borderId="5" xfId="15" applyNumberFormat="1" applyFont="1" applyBorder="1" applyAlignment="1">
      <alignment horizontal="justify" vertical="center"/>
    </xf>
    <xf numFmtId="172" fontId="17" fillId="0" borderId="12" xfId="15" applyNumberFormat="1" applyFont="1" applyBorder="1" applyAlignment="1">
      <alignment horizontal="justify" vertical="center"/>
    </xf>
    <xf numFmtId="172" fontId="17" fillId="0" borderId="5" xfId="15" applyNumberFormat="1" applyFont="1" applyBorder="1" applyAlignment="1">
      <alignment horizontal="center" vertical="center"/>
    </xf>
    <xf numFmtId="172" fontId="17" fillId="0" borderId="12" xfId="15" applyNumberFormat="1" applyFont="1" applyBorder="1" applyAlignment="1">
      <alignment horizontal="center" vertical="center"/>
    </xf>
    <xf numFmtId="172" fontId="17" fillId="2" borderId="5" xfId="15" applyNumberFormat="1" applyFont="1" applyFill="1" applyBorder="1" applyAlignment="1">
      <alignment horizontal="justify" vertical="center"/>
    </xf>
    <xf numFmtId="0" fontId="17" fillId="0" borderId="6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172" fontId="17" fillId="0" borderId="14" xfId="15" applyNumberFormat="1" applyFont="1" applyBorder="1" applyAlignment="1">
      <alignment horizontal="center" vertical="center"/>
    </xf>
    <xf numFmtId="172" fontId="17" fillId="0" borderId="15" xfId="15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2" fontId="10" fillId="0" borderId="3" xfId="15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172" fontId="10" fillId="0" borderId="5" xfId="15" applyNumberFormat="1" applyFont="1" applyBorder="1" applyAlignment="1">
      <alignment horizontal="center" vertical="center"/>
    </xf>
    <xf numFmtId="172" fontId="17" fillId="0" borderId="7" xfId="15" applyNumberFormat="1" applyFont="1" applyBorder="1" applyAlignment="1">
      <alignment horizontal="justify" vertical="center"/>
    </xf>
    <xf numFmtId="172" fontId="17" fillId="0" borderId="14" xfId="15" applyNumberFormat="1" applyFont="1" applyBorder="1" applyAlignment="1">
      <alignment horizontal="justify" vertical="center"/>
    </xf>
    <xf numFmtId="0" fontId="10" fillId="0" borderId="2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16" xfId="20" applyFont="1" applyBorder="1" applyAlignment="1">
      <alignment horizontal="center" vertical="center"/>
      <protection/>
    </xf>
    <xf numFmtId="0" fontId="8" fillId="0" borderId="17" xfId="20" applyFont="1" applyBorder="1" applyAlignment="1">
      <alignment horizontal="center" vertical="center"/>
      <protection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justify" vertical="center"/>
    </xf>
    <xf numFmtId="0" fontId="17" fillId="0" borderId="12" xfId="0" applyFont="1" applyBorder="1" applyAlignment="1">
      <alignment horizontal="justify" vertical="center"/>
    </xf>
    <xf numFmtId="0" fontId="17" fillId="0" borderId="7" xfId="0" applyFont="1" applyBorder="1" applyAlignment="1">
      <alignment horizontal="justify" vertical="center"/>
    </xf>
    <xf numFmtId="4" fontId="17" fillId="0" borderId="7" xfId="0" applyNumberFormat="1" applyFont="1" applyBorder="1" applyAlignment="1">
      <alignment vertical="center"/>
    </xf>
    <xf numFmtId="4" fontId="17" fillId="0" borderId="20" xfId="0" applyNumberFormat="1" applyFont="1" applyBorder="1" applyAlignment="1">
      <alignment vertical="center"/>
    </xf>
    <xf numFmtId="4" fontId="17" fillId="0" borderId="20" xfId="0" applyNumberFormat="1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0" fontId="16" fillId="0" borderId="21" xfId="20" applyFont="1" applyBorder="1" applyAlignment="1">
      <alignment vertical="center"/>
      <protection/>
    </xf>
    <xf numFmtId="173" fontId="16" fillId="0" borderId="22" xfId="20" applyNumberFormat="1" applyFont="1" applyFill="1" applyBorder="1" applyAlignment="1">
      <alignment vertical="center"/>
      <protection/>
    </xf>
    <xf numFmtId="173" fontId="16" fillId="0" borderId="23" xfId="20" applyNumberFormat="1" applyFont="1" applyFill="1" applyBorder="1" applyAlignment="1">
      <alignment vertical="center"/>
      <protection/>
    </xf>
    <xf numFmtId="0" fontId="17" fillId="0" borderId="24" xfId="0" applyFont="1" applyBorder="1" applyAlignment="1">
      <alignment horizontal="justify" vertical="center"/>
    </xf>
    <xf numFmtId="2" fontId="1" fillId="0" borderId="0" xfId="0" applyNumberFormat="1" applyFont="1" applyFill="1" applyBorder="1" applyAlignment="1">
      <alignment horizontal="left" vertical="center"/>
    </xf>
    <xf numFmtId="0" fontId="16" fillId="0" borderId="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18" fillId="0" borderId="0" xfId="21" applyFont="1" applyFill="1" applyBorder="1" applyAlignment="1">
      <alignment horizontal="center" vertical="center"/>
      <protection/>
    </xf>
    <xf numFmtId="0" fontId="6" fillId="0" borderId="0" xfId="21" applyFont="1" applyAlignment="1">
      <alignment vertical="center"/>
      <protection/>
    </xf>
    <xf numFmtId="173" fontId="16" fillId="0" borderId="0" xfId="21" applyNumberFormat="1" applyFont="1" applyBorder="1" applyAlignment="1">
      <alignment vertical="center"/>
      <protection/>
    </xf>
    <xf numFmtId="0" fontId="8" fillId="0" borderId="0" xfId="21" applyFont="1" applyBorder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" fillId="0" borderId="0" xfId="21" applyFont="1" applyBorder="1" applyAlignment="1">
      <alignment vertical="center"/>
      <protection/>
    </xf>
    <xf numFmtId="173" fontId="14" fillId="0" borderId="0" xfId="21" applyNumberFormat="1" applyFont="1" applyBorder="1" applyAlignment="1">
      <alignment horizontal="right" vertical="center"/>
      <protection/>
    </xf>
    <xf numFmtId="173" fontId="14" fillId="0" borderId="0" xfId="21" applyNumberFormat="1" applyFont="1" applyBorder="1" applyAlignment="1">
      <alignment vertical="center"/>
      <protection/>
    </xf>
    <xf numFmtId="0" fontId="1" fillId="0" borderId="25" xfId="21" applyFont="1" applyBorder="1" applyAlignment="1">
      <alignment horizontal="center" vertical="center"/>
      <protection/>
    </xf>
    <xf numFmtId="173" fontId="1" fillId="0" borderId="25" xfId="21" applyNumberFormat="1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justify" vertical="center"/>
    </xf>
    <xf numFmtId="0" fontId="9" fillId="0" borderId="26" xfId="0" applyFont="1" applyBorder="1" applyAlignment="1">
      <alignment horizontal="center" vertical="center"/>
    </xf>
    <xf numFmtId="172" fontId="6" fillId="0" borderId="0" xfId="21" applyNumberFormat="1" applyFont="1" applyAlignment="1">
      <alignment vertical="center"/>
      <protection/>
    </xf>
    <xf numFmtId="0" fontId="9" fillId="0" borderId="5" xfId="0" applyFont="1" applyBorder="1" applyAlignment="1">
      <alignment horizontal="justify" vertical="center"/>
    </xf>
    <xf numFmtId="49" fontId="9" fillId="0" borderId="5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5" xfId="21" applyFont="1" applyBorder="1" applyAlignment="1">
      <alignment vertical="center"/>
      <protection/>
    </xf>
    <xf numFmtId="0" fontId="19" fillId="0" borderId="5" xfId="0" applyFont="1" applyBorder="1" applyAlignment="1">
      <alignment horizontal="justify"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horizontal="justify" vertical="center"/>
    </xf>
    <xf numFmtId="0" fontId="6" fillId="0" borderId="28" xfId="21" applyFont="1" applyBorder="1" applyAlignment="1">
      <alignment vertical="center"/>
      <protection/>
    </xf>
    <xf numFmtId="0" fontId="1" fillId="0" borderId="0" xfId="21" applyFont="1" applyBorder="1" applyAlignment="1">
      <alignment horizontal="center" vertical="center"/>
      <protection/>
    </xf>
    <xf numFmtId="172" fontId="1" fillId="0" borderId="0" xfId="15" applyNumberFormat="1" applyFont="1" applyBorder="1" applyAlignment="1">
      <alignment vertical="center"/>
    </xf>
    <xf numFmtId="38" fontId="14" fillId="0" borderId="0" xfId="15" applyNumberFormat="1" applyFont="1" applyBorder="1" applyAlignment="1">
      <alignment horizontal="right" vertical="center"/>
    </xf>
    <xf numFmtId="0" fontId="1" fillId="0" borderId="0" xfId="20" applyFont="1" applyBorder="1" applyAlignment="1">
      <alignment vertical="center"/>
      <protection/>
    </xf>
    <xf numFmtId="0" fontId="1" fillId="0" borderId="0" xfId="20" applyFont="1" applyBorder="1" applyAlignment="1">
      <alignment horizontal="left" vertical="center"/>
      <protection/>
    </xf>
    <xf numFmtId="173" fontId="6" fillId="0" borderId="0" xfId="20" applyNumberFormat="1" applyFont="1" applyBorder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14" fillId="0" borderId="0" xfId="20" applyFont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38" fontId="1" fillId="0" borderId="0" xfId="15" applyNumberFormat="1" applyFont="1" applyBorder="1" applyAlignment="1">
      <alignment vertical="center"/>
    </xf>
    <xf numFmtId="173" fontId="6" fillId="0" borderId="0" xfId="21" applyNumberFormat="1" applyFont="1" applyBorder="1" applyAlignment="1">
      <alignment vertical="center"/>
      <protection/>
    </xf>
    <xf numFmtId="0" fontId="20" fillId="0" borderId="0" xfId="21" applyFont="1" applyBorder="1" applyAlignment="1">
      <alignment horizontal="center" vertical="center"/>
      <protection/>
    </xf>
    <xf numFmtId="173" fontId="6" fillId="0" borderId="0" xfId="21" applyNumberFormat="1" applyFont="1" applyAlignment="1">
      <alignment vertical="center"/>
      <protection/>
    </xf>
    <xf numFmtId="49" fontId="9" fillId="0" borderId="29" xfId="0" applyNumberFormat="1" applyFont="1" applyBorder="1" applyAlignment="1">
      <alignment horizontal="center" vertical="center"/>
    </xf>
    <xf numFmtId="172" fontId="9" fillId="0" borderId="30" xfId="15" applyNumberFormat="1" applyFont="1" applyBorder="1" applyAlignment="1">
      <alignment vertical="center"/>
    </xf>
    <xf numFmtId="172" fontId="9" fillId="0" borderId="29" xfId="15" applyNumberFormat="1" applyFont="1" applyBorder="1" applyAlignment="1">
      <alignment vertical="center"/>
    </xf>
    <xf numFmtId="172" fontId="9" fillId="0" borderId="11" xfId="15" applyNumberFormat="1" applyFont="1" applyBorder="1" applyAlignment="1">
      <alignment vertical="center"/>
    </xf>
    <xf numFmtId="172" fontId="9" fillId="0" borderId="7" xfId="15" applyNumberFormat="1" applyFont="1" applyBorder="1" applyAlignment="1">
      <alignment vertical="center"/>
    </xf>
    <xf numFmtId="172" fontId="9" fillId="0" borderId="5" xfId="15" applyNumberFormat="1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172" fontId="9" fillId="0" borderId="32" xfId="15" applyNumberFormat="1" applyFont="1" applyBorder="1" applyAlignment="1">
      <alignment horizontal="justify" vertical="center"/>
    </xf>
    <xf numFmtId="0" fontId="1" fillId="0" borderId="25" xfId="21" applyFont="1" applyBorder="1" applyAlignment="1">
      <alignment horizontal="center" vertical="center"/>
      <protection/>
    </xf>
    <xf numFmtId="0" fontId="1" fillId="0" borderId="25" xfId="21" applyNumberFormat="1" applyFont="1" applyBorder="1" applyAlignment="1">
      <alignment horizontal="center" vertical="center"/>
      <protection/>
    </xf>
    <xf numFmtId="173" fontId="1" fillId="0" borderId="25" xfId="21" applyNumberFormat="1" applyFont="1" applyBorder="1" applyAlignment="1">
      <alignment horizontal="center" vertical="center"/>
      <protection/>
    </xf>
    <xf numFmtId="38" fontId="14" fillId="0" borderId="33" xfId="15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bang can doi ke toan" xfId="20"/>
    <cellStyle name="Normal_ket qua san xuat kinh doanh q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workbookViewId="0" topLeftCell="A91">
      <selection activeCell="B17" sqref="B17"/>
    </sheetView>
  </sheetViews>
  <sheetFormatPr defaultColWidth="9.140625" defaultRowHeight="19.5" customHeight="1"/>
  <cols>
    <col min="1" max="1" width="5.7109375" style="5" customWidth="1"/>
    <col min="2" max="2" width="70.421875" style="5" bestFit="1" customWidth="1"/>
    <col min="3" max="3" width="6.00390625" style="5" bestFit="1" customWidth="1"/>
    <col min="4" max="4" width="5.57421875" style="5" bestFit="1" customWidth="1"/>
    <col min="5" max="5" width="18.140625" style="5" bestFit="1" customWidth="1"/>
    <col min="6" max="6" width="18.8515625" style="5" bestFit="1" customWidth="1"/>
    <col min="7" max="7" width="10.7109375" style="5" customWidth="1"/>
    <col min="8" max="8" width="5.28125" style="5" customWidth="1"/>
    <col min="9" max="9" width="14.00390625" style="4" bestFit="1" customWidth="1"/>
    <col min="10" max="10" width="17.57421875" style="5" customWidth="1"/>
    <col min="11" max="16384" width="9.140625" style="5" customWidth="1"/>
  </cols>
  <sheetData>
    <row r="1" spans="1:8" ht="19.5" customHeight="1">
      <c r="A1" s="1" t="s">
        <v>37</v>
      </c>
      <c r="B1" s="1"/>
      <c r="C1" s="1"/>
      <c r="D1" s="1"/>
      <c r="E1" s="1"/>
      <c r="F1" s="2"/>
      <c r="G1" s="2"/>
      <c r="H1" s="3"/>
    </row>
    <row r="2" ht="19.5" customHeight="1">
      <c r="G2" s="6"/>
    </row>
    <row r="3" spans="1:7" ht="19.5" customHeight="1">
      <c r="A3" s="7" t="s">
        <v>38</v>
      </c>
      <c r="B3" s="7"/>
      <c r="C3" s="7"/>
      <c r="D3" s="7"/>
      <c r="E3" s="7"/>
      <c r="F3" s="7"/>
      <c r="G3" s="8"/>
    </row>
    <row r="4" spans="1:9" s="11" customFormat="1" ht="15.75">
      <c r="A4" s="9" t="s">
        <v>39</v>
      </c>
      <c r="B4" s="9"/>
      <c r="C4" s="9"/>
      <c r="D4" s="9"/>
      <c r="E4" s="9"/>
      <c r="F4" s="9"/>
      <c r="G4" s="10"/>
      <c r="I4" s="12"/>
    </row>
    <row r="5" spans="1:9" s="11" customFormat="1" ht="19.5" customHeight="1">
      <c r="A5" s="13"/>
      <c r="B5" s="13"/>
      <c r="C5" s="6"/>
      <c r="D5" s="13"/>
      <c r="E5" s="13"/>
      <c r="F5" s="13"/>
      <c r="G5" s="10"/>
      <c r="I5" s="12"/>
    </row>
    <row r="6" spans="3:9" s="10" customFormat="1" ht="16.5" thickBot="1">
      <c r="C6" s="14"/>
      <c r="D6" s="14"/>
      <c r="E6" s="15"/>
      <c r="F6" s="15" t="s">
        <v>40</v>
      </c>
      <c r="I6" s="16"/>
    </row>
    <row r="7" spans="1:9" ht="15.75" thickBot="1" thickTop="1">
      <c r="A7" s="17" t="s">
        <v>46</v>
      </c>
      <c r="B7" s="17" t="s">
        <v>47</v>
      </c>
      <c r="C7" s="18" t="s">
        <v>41</v>
      </c>
      <c r="D7" s="18" t="s">
        <v>42</v>
      </c>
      <c r="E7" s="18" t="s">
        <v>43</v>
      </c>
      <c r="F7" s="19" t="s">
        <v>44</v>
      </c>
      <c r="I7" s="5"/>
    </row>
    <row r="8" spans="1:9" s="11" customFormat="1" ht="16.5" thickTop="1">
      <c r="A8" s="37" t="s">
        <v>48</v>
      </c>
      <c r="B8" s="38" t="s">
        <v>49</v>
      </c>
      <c r="C8" s="39">
        <v>100</v>
      </c>
      <c r="D8" s="39"/>
      <c r="E8" s="40">
        <f>E9+E12+E15+E22+E25</f>
        <v>91475991101</v>
      </c>
      <c r="F8" s="40">
        <f>F9+F12+F15+F22+F25</f>
        <v>18252501207</v>
      </c>
      <c r="G8" s="10"/>
      <c r="I8" s="12"/>
    </row>
    <row r="9" spans="1:9" s="11" customFormat="1" ht="15.75">
      <c r="A9" s="41" t="s">
        <v>50</v>
      </c>
      <c r="B9" s="42" t="s">
        <v>51</v>
      </c>
      <c r="C9" s="43">
        <v>110</v>
      </c>
      <c r="D9" s="43"/>
      <c r="E9" s="44">
        <f>SUM(E10:E11)</f>
        <v>69634632337</v>
      </c>
      <c r="F9" s="44">
        <f>SUM(F10:F11)</f>
        <v>6352113195</v>
      </c>
      <c r="G9" s="10"/>
      <c r="I9" s="12"/>
    </row>
    <row r="10" spans="1:10" s="11" customFormat="1" ht="15.75">
      <c r="A10" s="45">
        <v>1</v>
      </c>
      <c r="B10" s="46" t="s">
        <v>52</v>
      </c>
      <c r="C10" s="47">
        <v>111</v>
      </c>
      <c r="D10" s="47" t="s">
        <v>0</v>
      </c>
      <c r="E10" s="48">
        <v>69634632337</v>
      </c>
      <c r="F10" s="49">
        <v>6352113195</v>
      </c>
      <c r="G10" s="10"/>
      <c r="I10" s="12"/>
      <c r="J10" s="20"/>
    </row>
    <row r="11" spans="1:9" s="11" customFormat="1" ht="15.75">
      <c r="A11" s="45">
        <v>2</v>
      </c>
      <c r="B11" s="46" t="s">
        <v>53</v>
      </c>
      <c r="C11" s="47">
        <v>112</v>
      </c>
      <c r="D11" s="47"/>
      <c r="E11" s="48"/>
      <c r="F11" s="49"/>
      <c r="G11" s="10"/>
      <c r="I11" s="12"/>
    </row>
    <row r="12" spans="1:9" s="11" customFormat="1" ht="15.75">
      <c r="A12" s="41" t="s">
        <v>54</v>
      </c>
      <c r="B12" s="42" t="s">
        <v>55</v>
      </c>
      <c r="C12" s="43">
        <v>120</v>
      </c>
      <c r="D12" s="43" t="s">
        <v>1</v>
      </c>
      <c r="E12" s="44">
        <f>E13+E14</f>
        <v>4713061000</v>
      </c>
      <c r="F12" s="44">
        <f>F13+F14</f>
        <v>1071260000</v>
      </c>
      <c r="G12" s="10"/>
      <c r="I12" s="12"/>
    </row>
    <row r="13" spans="1:9" s="11" customFormat="1" ht="15.75">
      <c r="A13" s="45">
        <v>1</v>
      </c>
      <c r="B13" s="46" t="s">
        <v>56</v>
      </c>
      <c r="C13" s="47">
        <v>121</v>
      </c>
      <c r="D13" s="47"/>
      <c r="E13" s="48">
        <v>4713061000</v>
      </c>
      <c r="F13" s="49">
        <v>1071260000</v>
      </c>
      <c r="G13" s="10"/>
      <c r="I13" s="12"/>
    </row>
    <row r="14" spans="1:9" s="11" customFormat="1" ht="15.75">
      <c r="A14" s="45">
        <v>2</v>
      </c>
      <c r="B14" s="46" t="s">
        <v>139</v>
      </c>
      <c r="C14" s="47">
        <v>129</v>
      </c>
      <c r="D14" s="47"/>
      <c r="E14" s="48"/>
      <c r="F14" s="49"/>
      <c r="G14" s="10"/>
      <c r="I14" s="12"/>
    </row>
    <row r="15" spans="1:9" s="11" customFormat="1" ht="15.75">
      <c r="A15" s="41" t="s">
        <v>57</v>
      </c>
      <c r="B15" s="42" t="s">
        <v>58</v>
      </c>
      <c r="C15" s="43">
        <v>130</v>
      </c>
      <c r="D15" s="43"/>
      <c r="E15" s="44">
        <f>SUM(E16:E21)</f>
        <v>11004705318</v>
      </c>
      <c r="F15" s="44">
        <f>SUM(F16:F21)</f>
        <v>7181363011</v>
      </c>
      <c r="G15" s="10"/>
      <c r="I15" s="12"/>
    </row>
    <row r="16" spans="1:10" s="11" customFormat="1" ht="15.75">
      <c r="A16" s="50">
        <v>1</v>
      </c>
      <c r="B16" s="51" t="s">
        <v>59</v>
      </c>
      <c r="C16" s="52">
        <v>131</v>
      </c>
      <c r="D16" s="52"/>
      <c r="E16" s="48">
        <v>7315269019</v>
      </c>
      <c r="F16" s="49">
        <v>7126770609</v>
      </c>
      <c r="G16" s="10"/>
      <c r="I16" s="12"/>
      <c r="J16" s="20"/>
    </row>
    <row r="17" spans="1:9" s="11" customFormat="1" ht="15.75">
      <c r="A17" s="50">
        <v>2</v>
      </c>
      <c r="B17" s="51" t="s">
        <v>60</v>
      </c>
      <c r="C17" s="52">
        <v>132</v>
      </c>
      <c r="D17" s="52"/>
      <c r="E17" s="48">
        <v>248518000</v>
      </c>
      <c r="F17" s="49"/>
      <c r="G17" s="10"/>
      <c r="I17" s="12"/>
    </row>
    <row r="18" spans="1:10" s="11" customFormat="1" ht="15.75">
      <c r="A18" s="50">
        <v>3</v>
      </c>
      <c r="B18" s="51" t="s">
        <v>61</v>
      </c>
      <c r="C18" s="52">
        <v>133</v>
      </c>
      <c r="D18" s="52"/>
      <c r="E18" s="48"/>
      <c r="F18" s="49"/>
      <c r="G18" s="10"/>
      <c r="I18" s="12"/>
      <c r="J18" s="20"/>
    </row>
    <row r="19" spans="1:9" s="11" customFormat="1" ht="15.75">
      <c r="A19" s="50">
        <v>4</v>
      </c>
      <c r="B19" s="51" t="s">
        <v>62</v>
      </c>
      <c r="C19" s="52">
        <v>134</v>
      </c>
      <c r="D19" s="52"/>
      <c r="E19" s="48"/>
      <c r="F19" s="49"/>
      <c r="G19" s="10"/>
      <c r="I19" s="12"/>
    </row>
    <row r="20" spans="1:9" s="11" customFormat="1" ht="15.75">
      <c r="A20" s="50">
        <v>5</v>
      </c>
      <c r="B20" s="51" t="s">
        <v>63</v>
      </c>
      <c r="C20" s="52">
        <v>135</v>
      </c>
      <c r="D20" s="52" t="s">
        <v>2</v>
      </c>
      <c r="E20" s="48">
        <v>3473948836</v>
      </c>
      <c r="F20" s="49">
        <v>54592402</v>
      </c>
      <c r="G20" s="10"/>
      <c r="I20" s="12"/>
    </row>
    <row r="21" spans="1:9" s="11" customFormat="1" ht="15.75">
      <c r="A21" s="50">
        <v>6</v>
      </c>
      <c r="B21" s="51" t="s">
        <v>64</v>
      </c>
      <c r="C21" s="52">
        <v>139</v>
      </c>
      <c r="D21" s="52"/>
      <c r="E21" s="48">
        <v>-33030537</v>
      </c>
      <c r="F21" s="49"/>
      <c r="G21" s="10"/>
      <c r="I21" s="12"/>
    </row>
    <row r="22" spans="1:10" s="22" customFormat="1" ht="15.75">
      <c r="A22" s="26" t="s">
        <v>65</v>
      </c>
      <c r="B22" s="53" t="s">
        <v>66</v>
      </c>
      <c r="C22" s="54">
        <v>140</v>
      </c>
      <c r="D22" s="54"/>
      <c r="E22" s="44">
        <f>SUM(E23:E24)</f>
        <v>5846386310</v>
      </c>
      <c r="F22" s="44">
        <f>SUM(F23:F24)</f>
        <v>3478259019</v>
      </c>
      <c r="G22" s="21"/>
      <c r="I22" s="23"/>
      <c r="J22" s="24"/>
    </row>
    <row r="23" spans="1:9" s="11" customFormat="1" ht="15.75">
      <c r="A23" s="50">
        <v>1</v>
      </c>
      <c r="B23" s="51" t="s">
        <v>66</v>
      </c>
      <c r="C23" s="52">
        <v>141</v>
      </c>
      <c r="D23" s="52" t="s">
        <v>3</v>
      </c>
      <c r="E23" s="48">
        <v>5846386310</v>
      </c>
      <c r="F23" s="49">
        <v>3478259019</v>
      </c>
      <c r="G23" s="10"/>
      <c r="I23" s="12"/>
    </row>
    <row r="24" spans="1:9" s="11" customFormat="1" ht="15.75">
      <c r="A24" s="50">
        <v>2</v>
      </c>
      <c r="B24" s="51" t="s">
        <v>67</v>
      </c>
      <c r="C24" s="52">
        <v>149</v>
      </c>
      <c r="D24" s="52"/>
      <c r="E24" s="48"/>
      <c r="F24" s="49"/>
      <c r="G24" s="10"/>
      <c r="I24" s="12"/>
    </row>
    <row r="25" spans="1:9" s="11" customFormat="1" ht="15.75">
      <c r="A25" s="26" t="s">
        <v>68</v>
      </c>
      <c r="B25" s="53" t="s">
        <v>69</v>
      </c>
      <c r="C25" s="54">
        <v>150</v>
      </c>
      <c r="D25" s="54"/>
      <c r="E25" s="44">
        <f>SUM(E26:E28)</f>
        <v>277206136</v>
      </c>
      <c r="F25" s="44">
        <f>SUM(F26:F29)</f>
        <v>169505982</v>
      </c>
      <c r="G25" s="10"/>
      <c r="I25" s="12"/>
    </row>
    <row r="26" spans="1:9" s="11" customFormat="1" ht="15.75">
      <c r="A26" s="50">
        <v>1</v>
      </c>
      <c r="B26" s="51" t="s">
        <v>70</v>
      </c>
      <c r="C26" s="52">
        <v>151</v>
      </c>
      <c r="D26" s="52"/>
      <c r="E26" s="48">
        <v>277206136</v>
      </c>
      <c r="F26" s="49"/>
      <c r="G26" s="10"/>
      <c r="I26" s="12"/>
    </row>
    <row r="27" spans="1:9" s="11" customFormat="1" ht="15.75">
      <c r="A27" s="50">
        <v>2</v>
      </c>
      <c r="B27" s="51" t="s">
        <v>71</v>
      </c>
      <c r="C27" s="52">
        <v>152</v>
      </c>
      <c r="D27" s="52"/>
      <c r="E27" s="48"/>
      <c r="F27" s="49"/>
      <c r="G27" s="10"/>
      <c r="I27" s="12"/>
    </row>
    <row r="28" spans="1:9" s="11" customFormat="1" ht="15.75">
      <c r="A28" s="50">
        <v>3</v>
      </c>
      <c r="B28" s="51" t="s">
        <v>72</v>
      </c>
      <c r="C28" s="52">
        <v>154</v>
      </c>
      <c r="D28" s="52" t="s">
        <v>4</v>
      </c>
      <c r="E28" s="48"/>
      <c r="F28" s="49"/>
      <c r="G28" s="10"/>
      <c r="I28" s="12"/>
    </row>
    <row r="29" spans="1:9" s="11" customFormat="1" ht="15.75">
      <c r="A29" s="55">
        <v>4</v>
      </c>
      <c r="B29" s="56" t="s">
        <v>73</v>
      </c>
      <c r="C29" s="57">
        <v>158</v>
      </c>
      <c r="D29" s="57"/>
      <c r="E29" s="58"/>
      <c r="F29" s="59">
        <v>169505982</v>
      </c>
      <c r="G29" s="10"/>
      <c r="I29" s="12"/>
    </row>
    <row r="30" spans="1:6" ht="14.25">
      <c r="A30" s="26" t="s">
        <v>74</v>
      </c>
      <c r="B30" s="53" t="s">
        <v>75</v>
      </c>
      <c r="C30" s="54">
        <v>200</v>
      </c>
      <c r="D30" s="54"/>
      <c r="E30" s="60">
        <f>E31+E37+E48+E51+E56</f>
        <v>16970294652</v>
      </c>
      <c r="F30" s="60">
        <f>F31+F37+F48+F51+F56</f>
        <v>13188276999</v>
      </c>
    </row>
    <row r="31" spans="1:6" ht="14.25">
      <c r="A31" s="26" t="s">
        <v>50</v>
      </c>
      <c r="B31" s="53" t="s">
        <v>76</v>
      </c>
      <c r="C31" s="54">
        <v>210</v>
      </c>
      <c r="D31" s="54"/>
      <c r="E31" s="60"/>
      <c r="F31" s="61"/>
    </row>
    <row r="32" spans="1:6" ht="15">
      <c r="A32" s="50">
        <v>1</v>
      </c>
      <c r="B32" s="51" t="s">
        <v>77</v>
      </c>
      <c r="C32" s="52">
        <v>211</v>
      </c>
      <c r="D32" s="52"/>
      <c r="E32" s="62"/>
      <c r="F32" s="63"/>
    </row>
    <row r="33" spans="1:6" ht="15">
      <c r="A33" s="50">
        <v>2</v>
      </c>
      <c r="B33" s="51" t="s">
        <v>78</v>
      </c>
      <c r="C33" s="52">
        <v>212</v>
      </c>
      <c r="D33" s="52"/>
      <c r="E33" s="62"/>
      <c r="F33" s="63"/>
    </row>
    <row r="34" spans="1:6" ht="15">
      <c r="A34" s="50">
        <v>3</v>
      </c>
      <c r="B34" s="51" t="s">
        <v>79</v>
      </c>
      <c r="C34" s="52">
        <v>213</v>
      </c>
      <c r="D34" s="52" t="s">
        <v>5</v>
      </c>
      <c r="E34" s="62"/>
      <c r="F34" s="63"/>
    </row>
    <row r="35" spans="1:6" ht="15">
      <c r="A35" s="50">
        <v>4</v>
      </c>
      <c r="B35" s="51" t="s">
        <v>80</v>
      </c>
      <c r="C35" s="52">
        <v>218</v>
      </c>
      <c r="D35" s="52" t="s">
        <v>6</v>
      </c>
      <c r="E35" s="64"/>
      <c r="F35" s="65"/>
    </row>
    <row r="36" spans="1:6" ht="15">
      <c r="A36" s="50">
        <v>5</v>
      </c>
      <c r="B36" s="51" t="s">
        <v>81</v>
      </c>
      <c r="C36" s="52">
        <v>219</v>
      </c>
      <c r="D36" s="52"/>
      <c r="E36" s="64" t="s">
        <v>7</v>
      </c>
      <c r="F36" s="65" t="s">
        <v>7</v>
      </c>
    </row>
    <row r="37" spans="1:6" ht="14.25">
      <c r="A37" s="26" t="s">
        <v>54</v>
      </c>
      <c r="B37" s="53" t="s">
        <v>82</v>
      </c>
      <c r="C37" s="54">
        <v>220</v>
      </c>
      <c r="D37" s="54"/>
      <c r="E37" s="60">
        <f>E38+E41+E44+E47</f>
        <v>16465294652</v>
      </c>
      <c r="F37" s="60">
        <f>F38+F41+F44+F47</f>
        <v>12276732684</v>
      </c>
    </row>
    <row r="38" spans="1:6" ht="15">
      <c r="A38" s="50">
        <v>1</v>
      </c>
      <c r="B38" s="51" t="s">
        <v>83</v>
      </c>
      <c r="C38" s="52">
        <v>221</v>
      </c>
      <c r="D38" s="52" t="s">
        <v>8</v>
      </c>
      <c r="E38" s="62">
        <v>12135214442</v>
      </c>
      <c r="F38" s="63">
        <v>12206858634</v>
      </c>
    </row>
    <row r="39" spans="1:6" ht="15">
      <c r="A39" s="50"/>
      <c r="B39" s="51" t="s">
        <v>84</v>
      </c>
      <c r="C39" s="52">
        <v>222</v>
      </c>
      <c r="D39" s="52"/>
      <c r="E39" s="62">
        <v>32270532390</v>
      </c>
      <c r="F39" s="63">
        <v>16249471190</v>
      </c>
    </row>
    <row r="40" spans="1:6" ht="15">
      <c r="A40" s="50"/>
      <c r="B40" s="51" t="s">
        <v>85</v>
      </c>
      <c r="C40" s="52">
        <v>223</v>
      </c>
      <c r="D40" s="52"/>
      <c r="E40" s="64">
        <v>-20135317948</v>
      </c>
      <c r="F40" s="65">
        <v>4042612556</v>
      </c>
    </row>
    <row r="41" spans="1:6" ht="15">
      <c r="A41" s="50">
        <v>2</v>
      </c>
      <c r="B41" s="51" t="s">
        <v>86</v>
      </c>
      <c r="C41" s="52">
        <v>224</v>
      </c>
      <c r="D41" s="52" t="s">
        <v>9</v>
      </c>
      <c r="E41" s="62"/>
      <c r="F41" s="63"/>
    </row>
    <row r="42" spans="1:6" ht="15">
      <c r="A42" s="50"/>
      <c r="B42" s="51" t="s">
        <v>87</v>
      </c>
      <c r="C42" s="52">
        <v>225</v>
      </c>
      <c r="D42" s="52"/>
      <c r="E42" s="62"/>
      <c r="F42" s="63"/>
    </row>
    <row r="43" spans="1:6" ht="15">
      <c r="A43" s="50"/>
      <c r="B43" s="51" t="s">
        <v>85</v>
      </c>
      <c r="C43" s="52">
        <v>226</v>
      </c>
      <c r="D43" s="52"/>
      <c r="E43" s="64" t="s">
        <v>7</v>
      </c>
      <c r="F43" s="65" t="s">
        <v>7</v>
      </c>
    </row>
    <row r="44" spans="1:6" ht="15">
      <c r="A44" s="50">
        <v>3</v>
      </c>
      <c r="B44" s="51" t="s">
        <v>88</v>
      </c>
      <c r="C44" s="52">
        <v>227</v>
      </c>
      <c r="D44" s="52" t="s">
        <v>10</v>
      </c>
      <c r="E44" s="62"/>
      <c r="F44" s="63"/>
    </row>
    <row r="45" spans="1:6" ht="15">
      <c r="A45" s="50"/>
      <c r="B45" s="51" t="s">
        <v>84</v>
      </c>
      <c r="C45" s="52">
        <v>228</v>
      </c>
      <c r="D45" s="52"/>
      <c r="E45" s="62"/>
      <c r="F45" s="63"/>
    </row>
    <row r="46" spans="1:6" ht="15">
      <c r="A46" s="50"/>
      <c r="B46" s="51" t="s">
        <v>85</v>
      </c>
      <c r="C46" s="52">
        <v>229</v>
      </c>
      <c r="D46" s="52"/>
      <c r="E46" s="64" t="s">
        <v>7</v>
      </c>
      <c r="F46" s="65" t="s">
        <v>7</v>
      </c>
    </row>
    <row r="47" spans="1:6" ht="15">
      <c r="A47" s="50">
        <v>4</v>
      </c>
      <c r="B47" s="51" t="s">
        <v>89</v>
      </c>
      <c r="C47" s="52">
        <v>230</v>
      </c>
      <c r="D47" s="52" t="s">
        <v>11</v>
      </c>
      <c r="E47" s="62">
        <v>4330080210</v>
      </c>
      <c r="F47" s="63">
        <v>69874050</v>
      </c>
    </row>
    <row r="48" spans="1:6" ht="14.25">
      <c r="A48" s="26" t="s">
        <v>57</v>
      </c>
      <c r="B48" s="53" t="s">
        <v>90</v>
      </c>
      <c r="C48" s="54">
        <v>240</v>
      </c>
      <c r="D48" s="54" t="s">
        <v>12</v>
      </c>
      <c r="E48" s="60"/>
      <c r="F48" s="61"/>
    </row>
    <row r="49" spans="1:6" ht="15">
      <c r="A49" s="50"/>
      <c r="B49" s="51" t="s">
        <v>87</v>
      </c>
      <c r="C49" s="52">
        <v>241</v>
      </c>
      <c r="D49" s="52"/>
      <c r="E49" s="62"/>
      <c r="F49" s="63"/>
    </row>
    <row r="50" spans="1:6" ht="15">
      <c r="A50" s="50"/>
      <c r="B50" s="51" t="s">
        <v>85</v>
      </c>
      <c r="C50" s="52">
        <v>242</v>
      </c>
      <c r="D50" s="52"/>
      <c r="E50" s="64" t="s">
        <v>7</v>
      </c>
      <c r="F50" s="65" t="s">
        <v>7</v>
      </c>
    </row>
    <row r="51" spans="1:6" ht="14.25">
      <c r="A51" s="26" t="s">
        <v>65</v>
      </c>
      <c r="B51" s="53" t="s">
        <v>91</v>
      </c>
      <c r="C51" s="54">
        <v>250</v>
      </c>
      <c r="D51" s="54"/>
      <c r="E51" s="60">
        <f>SUM(E52:E55)</f>
        <v>505000000</v>
      </c>
      <c r="F51" s="61">
        <v>505000000</v>
      </c>
    </row>
    <row r="52" spans="1:6" ht="15">
      <c r="A52" s="50">
        <v>1</v>
      </c>
      <c r="B52" s="51" t="s">
        <v>92</v>
      </c>
      <c r="C52" s="52">
        <v>251</v>
      </c>
      <c r="D52" s="52"/>
      <c r="E52" s="62"/>
      <c r="F52" s="63"/>
    </row>
    <row r="53" spans="1:6" ht="15">
      <c r="A53" s="50">
        <v>2</v>
      </c>
      <c r="B53" s="51" t="s">
        <v>93</v>
      </c>
      <c r="C53" s="52">
        <v>252</v>
      </c>
      <c r="D53" s="52"/>
      <c r="E53" s="62">
        <v>500000000</v>
      </c>
      <c r="F53" s="63">
        <v>500000000</v>
      </c>
    </row>
    <row r="54" spans="1:6" ht="15">
      <c r="A54" s="50">
        <v>3</v>
      </c>
      <c r="B54" s="51" t="s">
        <v>94</v>
      </c>
      <c r="C54" s="52">
        <v>258</v>
      </c>
      <c r="D54" s="52" t="s">
        <v>13</v>
      </c>
      <c r="E54" s="66">
        <v>5000000</v>
      </c>
      <c r="F54" s="63">
        <v>5000000</v>
      </c>
    </row>
    <row r="55" spans="1:6" ht="15">
      <c r="A55" s="50">
        <v>4</v>
      </c>
      <c r="B55" s="51" t="s">
        <v>95</v>
      </c>
      <c r="C55" s="52">
        <v>259</v>
      </c>
      <c r="D55" s="52"/>
      <c r="E55" s="64" t="s">
        <v>7</v>
      </c>
      <c r="F55" s="65" t="s">
        <v>7</v>
      </c>
    </row>
    <row r="56" spans="1:6" ht="15">
      <c r="A56" s="26" t="s">
        <v>68</v>
      </c>
      <c r="B56" s="53" t="s">
        <v>96</v>
      </c>
      <c r="C56" s="54">
        <v>260</v>
      </c>
      <c r="D56" s="54"/>
      <c r="E56" s="62"/>
      <c r="F56" s="61">
        <f>SUM(F57:F59)</f>
        <v>406544315</v>
      </c>
    </row>
    <row r="57" spans="1:6" ht="15">
      <c r="A57" s="50">
        <v>1</v>
      </c>
      <c r="B57" s="51" t="s">
        <v>97</v>
      </c>
      <c r="C57" s="52">
        <v>261</v>
      </c>
      <c r="D57" s="52" t="s">
        <v>14</v>
      </c>
      <c r="E57" s="62"/>
      <c r="F57" s="63">
        <v>406544315</v>
      </c>
    </row>
    <row r="58" spans="1:6" ht="15">
      <c r="A58" s="50">
        <v>2</v>
      </c>
      <c r="B58" s="67" t="s">
        <v>98</v>
      </c>
      <c r="C58" s="52">
        <v>262</v>
      </c>
      <c r="D58" s="52" t="s">
        <v>15</v>
      </c>
      <c r="E58" s="64"/>
      <c r="F58" s="65"/>
    </row>
    <row r="59" spans="1:6" ht="15.75" thickBot="1">
      <c r="A59" s="55">
        <v>3</v>
      </c>
      <c r="B59" s="68" t="s">
        <v>99</v>
      </c>
      <c r="C59" s="57">
        <v>268</v>
      </c>
      <c r="D59" s="57"/>
      <c r="E59" s="69"/>
      <c r="F59" s="70"/>
    </row>
    <row r="60" spans="1:6" ht="15.75" thickBot="1" thickTop="1">
      <c r="A60" s="71"/>
      <c r="B60" s="71" t="s">
        <v>100</v>
      </c>
      <c r="C60" s="72">
        <v>270</v>
      </c>
      <c r="D60" s="72"/>
      <c r="E60" s="73">
        <f>E8+E30</f>
        <v>108446285753</v>
      </c>
      <c r="F60" s="73">
        <f>F8+F30</f>
        <v>31440778206</v>
      </c>
    </row>
    <row r="61" spans="1:6" ht="15.75" thickTop="1">
      <c r="A61" s="74"/>
      <c r="B61" s="75"/>
      <c r="C61" s="75"/>
      <c r="D61" s="75"/>
      <c r="E61" s="75"/>
      <c r="F61" s="75"/>
    </row>
    <row r="62" spans="1:6" ht="15">
      <c r="A62" s="74"/>
      <c r="B62" s="75"/>
      <c r="C62" s="75"/>
      <c r="D62" s="75"/>
      <c r="E62" s="75"/>
      <c r="F62" s="75"/>
    </row>
    <row r="63" spans="1:6" ht="15">
      <c r="A63" s="74"/>
      <c r="B63" s="75"/>
      <c r="C63" s="75"/>
      <c r="D63" s="75"/>
      <c r="E63" s="75"/>
      <c r="F63" s="75"/>
    </row>
    <row r="64" spans="1:6" ht="15.75" thickBot="1">
      <c r="A64" s="74"/>
      <c r="B64" s="75"/>
      <c r="C64" s="75"/>
      <c r="D64" s="75"/>
      <c r="E64" s="75"/>
      <c r="F64" s="75"/>
    </row>
    <row r="65" spans="1:6" ht="15.75" thickBot="1" thickTop="1">
      <c r="A65" s="17" t="s">
        <v>46</v>
      </c>
      <c r="B65" s="17" t="s">
        <v>101</v>
      </c>
      <c r="C65" s="18" t="s">
        <v>41</v>
      </c>
      <c r="D65" s="18" t="s">
        <v>42</v>
      </c>
      <c r="E65" s="18" t="s">
        <v>43</v>
      </c>
      <c r="F65" s="19" t="s">
        <v>44</v>
      </c>
    </row>
    <row r="66" spans="1:6" ht="15" thickTop="1">
      <c r="A66" s="26" t="s">
        <v>48</v>
      </c>
      <c r="B66" s="53" t="s">
        <v>102</v>
      </c>
      <c r="C66" s="54">
        <v>300</v>
      </c>
      <c r="D66" s="54"/>
      <c r="E66" s="60">
        <f>E67+E78</f>
        <v>6975652536</v>
      </c>
      <c r="F66" s="60">
        <f>F67+F78</f>
        <v>4277597754</v>
      </c>
    </row>
    <row r="67" spans="1:6" ht="14.25">
      <c r="A67" s="26" t="s">
        <v>50</v>
      </c>
      <c r="B67" s="53" t="s">
        <v>103</v>
      </c>
      <c r="C67" s="54">
        <v>310</v>
      </c>
      <c r="D67" s="54"/>
      <c r="E67" s="60">
        <f>SUM(E68:E76)</f>
        <v>6928561258</v>
      </c>
      <c r="F67" s="60">
        <f>SUM(F68:F76)</f>
        <v>4246848858</v>
      </c>
    </row>
    <row r="68" spans="1:6" ht="15">
      <c r="A68" s="50">
        <v>1</v>
      </c>
      <c r="B68" s="51" t="s">
        <v>104</v>
      </c>
      <c r="C68" s="52">
        <v>311</v>
      </c>
      <c r="D68" s="52" t="s">
        <v>16</v>
      </c>
      <c r="E68" s="62">
        <v>2147623448</v>
      </c>
      <c r="F68" s="62">
        <v>789613200</v>
      </c>
    </row>
    <row r="69" spans="1:6" ht="15">
      <c r="A69" s="50">
        <v>2</v>
      </c>
      <c r="B69" s="51" t="s">
        <v>105</v>
      </c>
      <c r="C69" s="52">
        <v>312</v>
      </c>
      <c r="D69" s="52"/>
      <c r="E69" s="62">
        <v>2800825278</v>
      </c>
      <c r="F69" s="62">
        <v>1619139902</v>
      </c>
    </row>
    <row r="70" spans="1:6" ht="15">
      <c r="A70" s="50">
        <v>3</v>
      </c>
      <c r="B70" s="51" t="s">
        <v>106</v>
      </c>
      <c r="C70" s="52">
        <v>313</v>
      </c>
      <c r="D70" s="52"/>
      <c r="E70" s="62">
        <v>242695007</v>
      </c>
      <c r="F70" s="62">
        <v>420191427</v>
      </c>
    </row>
    <row r="71" spans="1:6" ht="15">
      <c r="A71" s="50">
        <v>4</v>
      </c>
      <c r="B71" s="51" t="s">
        <v>107</v>
      </c>
      <c r="C71" s="52">
        <v>314</v>
      </c>
      <c r="D71" s="52" t="s">
        <v>17</v>
      </c>
      <c r="E71" s="62">
        <v>322389155</v>
      </c>
      <c r="F71" s="62">
        <v>39377829</v>
      </c>
    </row>
    <row r="72" spans="1:6" ht="15">
      <c r="A72" s="50">
        <v>5</v>
      </c>
      <c r="B72" s="51" t="s">
        <v>108</v>
      </c>
      <c r="C72" s="52">
        <v>315</v>
      </c>
      <c r="D72" s="52"/>
      <c r="E72" s="62">
        <v>344442249</v>
      </c>
      <c r="F72" s="62">
        <v>218702011</v>
      </c>
    </row>
    <row r="73" spans="1:6" ht="15">
      <c r="A73" s="50">
        <v>6</v>
      </c>
      <c r="B73" s="51" t="s">
        <v>109</v>
      </c>
      <c r="C73" s="52">
        <v>316</v>
      </c>
      <c r="D73" s="52" t="s">
        <v>18</v>
      </c>
      <c r="E73" s="62">
        <v>139791726</v>
      </c>
      <c r="F73" s="62">
        <v>129564000</v>
      </c>
    </row>
    <row r="74" spans="1:6" ht="15">
      <c r="A74" s="50">
        <v>7</v>
      </c>
      <c r="B74" s="51" t="s">
        <v>110</v>
      </c>
      <c r="C74" s="52">
        <v>317</v>
      </c>
      <c r="D74" s="52"/>
      <c r="E74" s="62"/>
      <c r="F74" s="62"/>
    </row>
    <row r="75" spans="1:6" ht="15">
      <c r="A75" s="50">
        <v>8</v>
      </c>
      <c r="B75" s="51" t="s">
        <v>111</v>
      </c>
      <c r="C75" s="52">
        <v>318</v>
      </c>
      <c r="D75" s="52"/>
      <c r="E75" s="62"/>
      <c r="F75" s="62"/>
    </row>
    <row r="76" spans="1:6" ht="15">
      <c r="A76" s="50">
        <v>9</v>
      </c>
      <c r="B76" s="51" t="s">
        <v>112</v>
      </c>
      <c r="C76" s="52">
        <v>319</v>
      </c>
      <c r="D76" s="52" t="s">
        <v>19</v>
      </c>
      <c r="E76" s="62">
        <v>930794395</v>
      </c>
      <c r="F76" s="62">
        <v>1030260489</v>
      </c>
    </row>
    <row r="77" spans="1:6" ht="15">
      <c r="A77" s="50">
        <v>10</v>
      </c>
      <c r="B77" s="51" t="s">
        <v>113</v>
      </c>
      <c r="C77" s="52">
        <v>320</v>
      </c>
      <c r="D77" s="52"/>
      <c r="E77" s="62"/>
      <c r="F77" s="62"/>
    </row>
    <row r="78" spans="1:6" ht="14.25">
      <c r="A78" s="26" t="s">
        <v>54</v>
      </c>
      <c r="B78" s="53" t="s">
        <v>114</v>
      </c>
      <c r="C78" s="54">
        <v>330</v>
      </c>
      <c r="D78" s="54"/>
      <c r="E78" s="60">
        <f>E79+E80+E81+E82+E83+E84+E85</f>
        <v>47091278</v>
      </c>
      <c r="F78" s="60">
        <f>F79+F80+F81+F82+F83+F84+F85</f>
        <v>30748896</v>
      </c>
    </row>
    <row r="79" spans="1:6" ht="15">
      <c r="A79" s="50">
        <v>1</v>
      </c>
      <c r="B79" s="51" t="s">
        <v>115</v>
      </c>
      <c r="C79" s="52">
        <v>331</v>
      </c>
      <c r="D79" s="52"/>
      <c r="E79" s="62"/>
      <c r="F79" s="62"/>
    </row>
    <row r="80" spans="1:6" ht="15">
      <c r="A80" s="50">
        <v>2</v>
      </c>
      <c r="B80" s="51" t="s">
        <v>116</v>
      </c>
      <c r="C80" s="52">
        <v>332</v>
      </c>
      <c r="D80" s="52" t="s">
        <v>20</v>
      </c>
      <c r="E80" s="62"/>
      <c r="F80" s="62"/>
    </row>
    <row r="81" spans="1:6" ht="15">
      <c r="A81" s="50">
        <v>3</v>
      </c>
      <c r="B81" s="51" t="s">
        <v>117</v>
      </c>
      <c r="C81" s="52">
        <v>333</v>
      </c>
      <c r="D81" s="52"/>
      <c r="E81" s="62"/>
      <c r="F81" s="62"/>
    </row>
    <row r="82" spans="1:6" ht="15">
      <c r="A82" s="50">
        <v>4</v>
      </c>
      <c r="B82" s="51" t="s">
        <v>118</v>
      </c>
      <c r="C82" s="52">
        <v>334</v>
      </c>
      <c r="D82" s="52" t="s">
        <v>21</v>
      </c>
      <c r="E82" s="62"/>
      <c r="F82" s="62"/>
    </row>
    <row r="83" spans="1:6" ht="15">
      <c r="A83" s="50">
        <v>5</v>
      </c>
      <c r="B83" s="51" t="s">
        <v>119</v>
      </c>
      <c r="C83" s="52">
        <v>335</v>
      </c>
      <c r="D83" s="52" t="s">
        <v>15</v>
      </c>
      <c r="E83" s="62"/>
      <c r="F83" s="62"/>
    </row>
    <row r="84" spans="1:6" ht="15">
      <c r="A84" s="50">
        <v>6</v>
      </c>
      <c r="B84" s="51" t="s">
        <v>120</v>
      </c>
      <c r="C84" s="52">
        <v>336</v>
      </c>
      <c r="D84" s="52"/>
      <c r="E84" s="62">
        <v>47091278</v>
      </c>
      <c r="F84" s="62">
        <v>30748896</v>
      </c>
    </row>
    <row r="85" spans="1:6" ht="15">
      <c r="A85" s="50">
        <v>7</v>
      </c>
      <c r="B85" s="51" t="s">
        <v>121</v>
      </c>
      <c r="C85" s="52">
        <v>337</v>
      </c>
      <c r="D85" s="52"/>
      <c r="E85" s="62"/>
      <c r="F85" s="62"/>
    </row>
    <row r="86" spans="1:6" ht="14.25">
      <c r="A86" s="26" t="s">
        <v>74</v>
      </c>
      <c r="B86" s="26" t="s">
        <v>122</v>
      </c>
      <c r="C86" s="54">
        <v>400</v>
      </c>
      <c r="D86" s="54"/>
      <c r="E86" s="76">
        <f>E87+E99</f>
        <v>101470633217</v>
      </c>
      <c r="F86" s="76">
        <f>F87+F99</f>
        <v>27163180452</v>
      </c>
    </row>
    <row r="87" spans="1:6" ht="14.25">
      <c r="A87" s="26" t="s">
        <v>50</v>
      </c>
      <c r="B87" s="53" t="s">
        <v>123</v>
      </c>
      <c r="C87" s="54">
        <v>410</v>
      </c>
      <c r="D87" s="54" t="s">
        <v>22</v>
      </c>
      <c r="E87" s="60">
        <v>101468435248</v>
      </c>
      <c r="F87" s="60">
        <f>SUM(F88:F97)</f>
        <v>26932258505</v>
      </c>
    </row>
    <row r="88" spans="1:6" ht="15">
      <c r="A88" s="50">
        <v>1</v>
      </c>
      <c r="B88" s="51" t="s">
        <v>124</v>
      </c>
      <c r="C88" s="52">
        <v>411</v>
      </c>
      <c r="D88" s="52"/>
      <c r="E88" s="62">
        <v>52000000000</v>
      </c>
      <c r="F88" s="62">
        <v>20000000000</v>
      </c>
    </row>
    <row r="89" spans="1:6" ht="15">
      <c r="A89" s="50">
        <v>2</v>
      </c>
      <c r="B89" s="51" t="s">
        <v>125</v>
      </c>
      <c r="C89" s="52">
        <v>412</v>
      </c>
      <c r="D89" s="52"/>
      <c r="E89" s="62">
        <v>42154206000</v>
      </c>
      <c r="F89" s="62">
        <v>2154206000</v>
      </c>
    </row>
    <row r="90" spans="1:6" ht="15">
      <c r="A90" s="50">
        <v>3</v>
      </c>
      <c r="B90" s="51" t="s">
        <v>126</v>
      </c>
      <c r="C90" s="52">
        <v>413</v>
      </c>
      <c r="D90" s="52"/>
      <c r="E90" s="62"/>
      <c r="F90" s="62"/>
    </row>
    <row r="91" spans="1:6" ht="15">
      <c r="A91" s="50">
        <v>4</v>
      </c>
      <c r="B91" s="51" t="s">
        <v>127</v>
      </c>
      <c r="C91" s="52">
        <v>414</v>
      </c>
      <c r="D91" s="52"/>
      <c r="E91" s="64" t="s">
        <v>23</v>
      </c>
      <c r="F91" s="64" t="s">
        <v>23</v>
      </c>
    </row>
    <row r="92" spans="1:6" ht="15">
      <c r="A92" s="50">
        <v>5</v>
      </c>
      <c r="B92" s="51" t="s">
        <v>128</v>
      </c>
      <c r="C92" s="52">
        <v>415</v>
      </c>
      <c r="D92" s="52"/>
      <c r="E92" s="62"/>
      <c r="F92" s="62"/>
    </row>
    <row r="93" spans="1:6" ht="15">
      <c r="A93" s="50">
        <v>6</v>
      </c>
      <c r="B93" s="51" t="s">
        <v>129</v>
      </c>
      <c r="C93" s="52">
        <v>416</v>
      </c>
      <c r="D93" s="47"/>
      <c r="E93" s="62"/>
      <c r="F93" s="62"/>
    </row>
    <row r="94" spans="1:6" ht="15">
      <c r="A94" s="50">
        <v>7</v>
      </c>
      <c r="B94" s="51" t="s">
        <v>130</v>
      </c>
      <c r="C94" s="52">
        <v>417</v>
      </c>
      <c r="D94" s="47"/>
      <c r="E94" s="63">
        <v>2391760589</v>
      </c>
      <c r="F94" s="63">
        <v>2391760589</v>
      </c>
    </row>
    <row r="95" spans="1:6" ht="15">
      <c r="A95" s="50">
        <v>8</v>
      </c>
      <c r="B95" s="51" t="s">
        <v>140</v>
      </c>
      <c r="C95" s="52">
        <v>418</v>
      </c>
      <c r="D95" s="47"/>
      <c r="E95" s="63">
        <v>196228278</v>
      </c>
      <c r="F95" s="63">
        <v>196228278</v>
      </c>
    </row>
    <row r="96" spans="1:6" ht="15">
      <c r="A96" s="50">
        <v>9</v>
      </c>
      <c r="B96" s="51" t="s">
        <v>131</v>
      </c>
      <c r="C96" s="52">
        <v>419</v>
      </c>
      <c r="D96" s="47"/>
      <c r="E96" s="62"/>
      <c r="F96" s="62"/>
    </row>
    <row r="97" spans="1:6" ht="15">
      <c r="A97" s="26">
        <v>10</v>
      </c>
      <c r="B97" s="53" t="s">
        <v>132</v>
      </c>
      <c r="C97" s="54">
        <v>420</v>
      </c>
      <c r="D97" s="52"/>
      <c r="E97" s="61">
        <v>4726240381</v>
      </c>
      <c r="F97" s="61">
        <v>2190063638</v>
      </c>
    </row>
    <row r="98" spans="1:6" ht="15">
      <c r="A98" s="50">
        <v>11</v>
      </c>
      <c r="B98" s="51" t="s">
        <v>133</v>
      </c>
      <c r="C98" s="52">
        <v>421</v>
      </c>
      <c r="D98" s="52"/>
      <c r="E98" s="77"/>
      <c r="F98" s="77"/>
    </row>
    <row r="99" spans="1:6" ht="14.25">
      <c r="A99" s="26" t="s">
        <v>54</v>
      </c>
      <c r="B99" s="53" t="s">
        <v>134</v>
      </c>
      <c r="C99" s="54">
        <v>430</v>
      </c>
      <c r="D99" s="54"/>
      <c r="E99" s="60">
        <f>SUM(E100:E102)</f>
        <v>2197969</v>
      </c>
      <c r="F99" s="60">
        <f>SUM(F100:F102)</f>
        <v>230921947</v>
      </c>
    </row>
    <row r="100" spans="1:6" ht="15">
      <c r="A100" s="50">
        <v>1</v>
      </c>
      <c r="B100" s="51" t="s">
        <v>135</v>
      </c>
      <c r="C100" s="52">
        <v>431</v>
      </c>
      <c r="D100" s="52"/>
      <c r="E100" s="62">
        <v>2197969</v>
      </c>
      <c r="F100" s="62">
        <v>230921947</v>
      </c>
    </row>
    <row r="101" spans="1:6" ht="15">
      <c r="A101" s="50">
        <v>2</v>
      </c>
      <c r="B101" s="51" t="s">
        <v>136</v>
      </c>
      <c r="C101" s="52">
        <v>432</v>
      </c>
      <c r="D101" s="52" t="s">
        <v>24</v>
      </c>
      <c r="E101" s="62"/>
      <c r="F101" s="62"/>
    </row>
    <row r="102" spans="1:6" ht="15.75" thickBot="1">
      <c r="A102" s="55">
        <v>3</v>
      </c>
      <c r="B102" s="56" t="s">
        <v>137</v>
      </c>
      <c r="C102" s="57">
        <v>433</v>
      </c>
      <c r="D102" s="57"/>
      <c r="E102" s="78"/>
      <c r="F102" s="78"/>
    </row>
    <row r="103" spans="1:6" ht="15.75" thickBot="1" thickTop="1">
      <c r="A103" s="71"/>
      <c r="B103" s="79" t="s">
        <v>138</v>
      </c>
      <c r="C103" s="72">
        <v>440</v>
      </c>
      <c r="D103" s="72"/>
      <c r="E103" s="73">
        <f>E66+E86</f>
        <v>108446285753</v>
      </c>
      <c r="F103" s="73">
        <f>F66+F86</f>
        <v>31440778206</v>
      </c>
    </row>
    <row r="104" ht="13.5" thickTop="1"/>
    <row r="105" spans="1:6" ht="18.75">
      <c r="A105" s="80" t="s">
        <v>148</v>
      </c>
      <c r="B105" s="80"/>
      <c r="C105" s="80"/>
      <c r="D105" s="80"/>
      <c r="E105" s="80"/>
      <c r="F105" s="80"/>
    </row>
    <row r="106" ht="13.5" thickBot="1"/>
    <row r="107" spans="1:6" ht="15.75" thickBot="1" thickTop="1">
      <c r="A107" s="28" t="s">
        <v>46</v>
      </c>
      <c r="B107" s="28" t="s">
        <v>141</v>
      </c>
      <c r="C107" s="81" t="s">
        <v>42</v>
      </c>
      <c r="D107" s="82"/>
      <c r="E107" s="18" t="s">
        <v>43</v>
      </c>
      <c r="F107" s="19" t="s">
        <v>44</v>
      </c>
    </row>
    <row r="108" spans="1:6" ht="15.75" thickTop="1">
      <c r="A108" s="95">
        <v>1</v>
      </c>
      <c r="B108" s="95" t="s">
        <v>142</v>
      </c>
      <c r="C108" s="83">
        <v>24</v>
      </c>
      <c r="D108" s="84"/>
      <c r="E108" s="85"/>
      <c r="F108" s="86"/>
    </row>
    <row r="109" spans="1:6" ht="15">
      <c r="A109" s="95">
        <v>2</v>
      </c>
      <c r="B109" s="95" t="s">
        <v>143</v>
      </c>
      <c r="C109" s="87"/>
      <c r="D109" s="85"/>
      <c r="E109" s="85"/>
      <c r="F109" s="86"/>
    </row>
    <row r="110" spans="1:6" ht="15">
      <c r="A110" s="95">
        <v>3</v>
      </c>
      <c r="B110" s="95" t="s">
        <v>144</v>
      </c>
      <c r="C110" s="87"/>
      <c r="D110" s="85"/>
      <c r="E110" s="85"/>
      <c r="F110" s="86"/>
    </row>
    <row r="111" spans="1:6" ht="15">
      <c r="A111" s="95">
        <v>4</v>
      </c>
      <c r="B111" s="95" t="s">
        <v>145</v>
      </c>
      <c r="C111" s="87"/>
      <c r="D111" s="85"/>
      <c r="E111" s="85"/>
      <c r="F111" s="86"/>
    </row>
    <row r="112" spans="1:6" ht="15">
      <c r="A112" s="95">
        <v>5</v>
      </c>
      <c r="B112" s="95" t="s">
        <v>146</v>
      </c>
      <c r="C112" s="88"/>
      <c r="D112" s="89"/>
      <c r="E112" s="90">
        <v>71217.31</v>
      </c>
      <c r="F112" s="91">
        <v>69314.85</v>
      </c>
    </row>
    <row r="113" spans="1:6" ht="15.75" thickBot="1">
      <c r="A113" s="95">
        <v>6</v>
      </c>
      <c r="B113" s="93" t="s">
        <v>147</v>
      </c>
      <c r="C113" s="92"/>
      <c r="D113" s="93"/>
      <c r="E113" s="93"/>
      <c r="F113" s="94"/>
    </row>
    <row r="114" spans="1:5" ht="19.5" thickTop="1">
      <c r="A114" s="29"/>
      <c r="B114" s="30"/>
      <c r="C114" s="30"/>
      <c r="D114" s="30"/>
      <c r="E114" s="29"/>
    </row>
    <row r="115" spans="1:6" ht="19.5" customHeight="1">
      <c r="A115" s="31"/>
      <c r="B115" s="31"/>
      <c r="C115" s="31"/>
      <c r="D115" s="32"/>
      <c r="E115" s="33" t="s">
        <v>45</v>
      </c>
      <c r="F115" s="33"/>
    </row>
    <row r="116" spans="1:5" ht="19.5" customHeight="1">
      <c r="A116" s="34" t="s">
        <v>34</v>
      </c>
      <c r="B116" s="34"/>
      <c r="C116" s="34"/>
      <c r="D116" s="35"/>
      <c r="E116" s="35"/>
    </row>
    <row r="117" spans="1:5" ht="19.5" customHeight="1">
      <c r="A117" s="36"/>
      <c r="B117" s="36"/>
      <c r="C117" s="36"/>
      <c r="D117" s="35"/>
      <c r="E117" s="35"/>
    </row>
  </sheetData>
  <mergeCells count="7">
    <mergeCell ref="E115:F115"/>
    <mergeCell ref="A105:F105"/>
    <mergeCell ref="A3:F3"/>
    <mergeCell ref="A4:F4"/>
    <mergeCell ref="A114:E114"/>
    <mergeCell ref="C107:D107"/>
    <mergeCell ref="C108:D108"/>
  </mergeCells>
  <printOptions/>
  <pageMargins left="0.55" right="0.18" top="0.27" bottom="0.2" header="0.5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48.57421875" style="101" customWidth="1"/>
    <col min="2" max="2" width="6.00390625" style="101" bestFit="1" customWidth="1"/>
    <col min="3" max="3" width="6.140625" style="101" bestFit="1" customWidth="1"/>
    <col min="4" max="4" width="16.8515625" style="133" bestFit="1" customWidth="1"/>
    <col min="5" max="5" width="20.421875" style="133" bestFit="1" customWidth="1"/>
    <col min="6" max="6" width="20.57421875" style="101" customWidth="1"/>
    <col min="7" max="7" width="19.28125" style="101" customWidth="1"/>
    <col min="8" max="8" width="18.8515625" style="101" customWidth="1"/>
    <col min="9" max="16384" width="9.140625" style="101" customWidth="1"/>
  </cols>
  <sheetData>
    <row r="1" spans="1:7" ht="15" customHeight="1">
      <c r="A1" s="96" t="s">
        <v>37</v>
      </c>
      <c r="C1" s="1"/>
      <c r="D1" s="1"/>
      <c r="E1" s="102"/>
      <c r="F1" s="103"/>
      <c r="G1" s="104"/>
    </row>
    <row r="2" spans="1:7" ht="15" customHeight="1">
      <c r="A2" s="98" t="s">
        <v>149</v>
      </c>
      <c r="C2" s="1"/>
      <c r="D2" s="1"/>
      <c r="E2" s="102"/>
      <c r="F2" s="97"/>
      <c r="G2" s="104"/>
    </row>
    <row r="3" spans="4:5" ht="15.75">
      <c r="D3" s="101"/>
      <c r="E3" s="101"/>
    </row>
    <row r="4" spans="1:7" ht="20.25">
      <c r="A4" s="99" t="s">
        <v>150</v>
      </c>
      <c r="B4" s="99"/>
      <c r="C4" s="99"/>
      <c r="D4" s="99"/>
      <c r="E4" s="99"/>
      <c r="F4" s="99"/>
      <c r="G4" s="99"/>
    </row>
    <row r="5" spans="1:7" ht="15.75">
      <c r="A5" s="100" t="s">
        <v>151</v>
      </c>
      <c r="B5" s="100"/>
      <c r="C5" s="100"/>
      <c r="D5" s="100"/>
      <c r="E5" s="100"/>
      <c r="F5" s="100"/>
      <c r="G5" s="100"/>
    </row>
    <row r="6" spans="1:9" ht="16.5" customHeight="1">
      <c r="A6" s="105"/>
      <c r="B6" s="98"/>
      <c r="C6" s="106"/>
      <c r="D6" s="101"/>
      <c r="E6" s="101"/>
      <c r="F6" s="98"/>
      <c r="G6" s="106" t="s">
        <v>40</v>
      </c>
      <c r="H6" s="107"/>
      <c r="I6" s="107"/>
    </row>
    <row r="7" spans="1:7" ht="15.75">
      <c r="A7" s="143" t="s">
        <v>141</v>
      </c>
      <c r="B7" s="143" t="s">
        <v>41</v>
      </c>
      <c r="C7" s="143" t="s">
        <v>42</v>
      </c>
      <c r="D7" s="145" t="s">
        <v>152</v>
      </c>
      <c r="E7" s="145"/>
      <c r="F7" s="143" t="s">
        <v>153</v>
      </c>
      <c r="G7" s="143"/>
    </row>
    <row r="8" spans="1:7" ht="15.75">
      <c r="A8" s="143"/>
      <c r="B8" s="143"/>
      <c r="C8" s="143"/>
      <c r="D8" s="144">
        <v>2007</v>
      </c>
      <c r="E8" s="144">
        <v>2006</v>
      </c>
      <c r="F8" s="144">
        <v>2007</v>
      </c>
      <c r="G8" s="144">
        <v>2006</v>
      </c>
    </row>
    <row r="9" spans="1:7" ht="15.75">
      <c r="A9" s="108">
        <v>1</v>
      </c>
      <c r="B9" s="108">
        <v>2</v>
      </c>
      <c r="C9" s="108">
        <v>3</v>
      </c>
      <c r="D9" s="109">
        <v>4</v>
      </c>
      <c r="E9" s="109">
        <v>5</v>
      </c>
      <c r="F9" s="108">
        <v>6</v>
      </c>
      <c r="G9" s="108">
        <v>7</v>
      </c>
    </row>
    <row r="10" spans="1:8" ht="15.75">
      <c r="A10" s="110" t="s">
        <v>154</v>
      </c>
      <c r="B10" s="134" t="s">
        <v>25</v>
      </c>
      <c r="C10" s="111" t="s">
        <v>26</v>
      </c>
      <c r="D10" s="135">
        <v>16203111138</v>
      </c>
      <c r="E10" s="135">
        <v>13316252163</v>
      </c>
      <c r="F10" s="136">
        <v>54860310253</v>
      </c>
      <c r="G10" s="137">
        <v>50963175150</v>
      </c>
      <c r="H10" s="112"/>
    </row>
    <row r="11" spans="1:7" ht="15.75">
      <c r="A11" s="113" t="s">
        <v>155</v>
      </c>
      <c r="B11" s="114" t="s">
        <v>27</v>
      </c>
      <c r="C11" s="115"/>
      <c r="D11" s="27"/>
      <c r="E11" s="27"/>
      <c r="F11" s="116"/>
      <c r="G11" s="116"/>
    </row>
    <row r="12" spans="1:8" ht="15.75">
      <c r="A12" s="113" t="s">
        <v>156</v>
      </c>
      <c r="B12" s="114">
        <v>10</v>
      </c>
      <c r="C12" s="115"/>
      <c r="D12" s="27">
        <v>16203111138</v>
      </c>
      <c r="E12" s="27">
        <v>13316252163</v>
      </c>
      <c r="F12" s="25">
        <f>+F10-F11</f>
        <v>54860310253</v>
      </c>
      <c r="G12" s="25">
        <f>+G10-G11</f>
        <v>50963175150</v>
      </c>
      <c r="H12" s="112"/>
    </row>
    <row r="13" spans="1:8" ht="15.75">
      <c r="A13" s="113" t="s">
        <v>157</v>
      </c>
      <c r="B13" s="114">
        <v>11</v>
      </c>
      <c r="C13" s="115" t="s">
        <v>28</v>
      </c>
      <c r="D13" s="27">
        <v>14504259522</v>
      </c>
      <c r="E13" s="27">
        <v>11759928150</v>
      </c>
      <c r="F13" s="25">
        <v>47236487135</v>
      </c>
      <c r="G13" s="25">
        <v>42730616138</v>
      </c>
      <c r="H13" s="112"/>
    </row>
    <row r="14" spans="1:8" ht="15.75">
      <c r="A14" s="113" t="s">
        <v>158</v>
      </c>
      <c r="B14" s="114">
        <v>20</v>
      </c>
      <c r="C14" s="115"/>
      <c r="D14" s="27">
        <f>+D12-D13</f>
        <v>1698851616</v>
      </c>
      <c r="E14" s="27">
        <f>+E12-E13</f>
        <v>1556324013</v>
      </c>
      <c r="F14" s="25">
        <v>7623823118</v>
      </c>
      <c r="G14" s="25">
        <f>+G12-G13</f>
        <v>8232559012</v>
      </c>
      <c r="H14" s="112"/>
    </row>
    <row r="15" spans="1:8" ht="15.75">
      <c r="A15" s="113" t="s">
        <v>159</v>
      </c>
      <c r="B15" s="114">
        <v>21</v>
      </c>
      <c r="C15" s="115" t="s">
        <v>29</v>
      </c>
      <c r="D15" s="27">
        <v>1221560365</v>
      </c>
      <c r="E15" s="27">
        <v>566634248</v>
      </c>
      <c r="F15" s="25">
        <v>2614190058</v>
      </c>
      <c r="G15" s="25">
        <v>735287217</v>
      </c>
      <c r="H15" s="112"/>
    </row>
    <row r="16" spans="1:8" ht="15.75">
      <c r="A16" s="113" t="s">
        <v>160</v>
      </c>
      <c r="B16" s="114">
        <v>22</v>
      </c>
      <c r="C16" s="115" t="s">
        <v>30</v>
      </c>
      <c r="D16" s="27">
        <v>132868868</v>
      </c>
      <c r="E16" s="27">
        <v>67633667</v>
      </c>
      <c r="F16" s="25">
        <v>345041273</v>
      </c>
      <c r="G16" s="25">
        <v>286375799</v>
      </c>
      <c r="H16" s="112"/>
    </row>
    <row r="17" spans="1:7" ht="15.75">
      <c r="A17" s="117" t="s">
        <v>161</v>
      </c>
      <c r="B17" s="114">
        <v>23</v>
      </c>
      <c r="C17" s="115"/>
      <c r="D17" s="27"/>
      <c r="E17" s="27"/>
      <c r="F17" s="25"/>
      <c r="G17" s="25">
        <v>242172222</v>
      </c>
    </row>
    <row r="18" spans="1:8" ht="15.75">
      <c r="A18" s="113" t="s">
        <v>162</v>
      </c>
      <c r="B18" s="114">
        <v>24</v>
      </c>
      <c r="C18" s="115"/>
      <c r="D18" s="27">
        <v>330040873</v>
      </c>
      <c r="E18" s="27">
        <v>274326683</v>
      </c>
      <c r="F18" s="25">
        <v>1074874329</v>
      </c>
      <c r="G18" s="25">
        <v>781191945</v>
      </c>
      <c r="H18" s="112"/>
    </row>
    <row r="19" spans="1:8" ht="15.75">
      <c r="A19" s="113" t="s">
        <v>163</v>
      </c>
      <c r="B19" s="114">
        <v>25</v>
      </c>
      <c r="C19" s="115"/>
      <c r="D19" s="27">
        <v>1041257995</v>
      </c>
      <c r="E19" s="27">
        <v>940487857</v>
      </c>
      <c r="F19" s="25">
        <v>3347976906</v>
      </c>
      <c r="G19" s="25">
        <v>2814642098</v>
      </c>
      <c r="H19" s="112"/>
    </row>
    <row r="20" spans="1:8" ht="15.75">
      <c r="A20" s="113" t="s">
        <v>164</v>
      </c>
      <c r="B20" s="114">
        <v>30</v>
      </c>
      <c r="C20" s="118"/>
      <c r="D20" s="138">
        <f>+D14+(D15-D16)-(D18+D19)</f>
        <v>1416244245</v>
      </c>
      <c r="E20" s="138">
        <f>+E14+(E15-E16)-(E18+E19)</f>
        <v>840510054</v>
      </c>
      <c r="F20" s="139">
        <f>+F14+(F15-F16)-(F18+F19)</f>
        <v>5470120668</v>
      </c>
      <c r="G20" s="139">
        <f>+G14+(G15-G16)-(G18+G19)</f>
        <v>5085636387</v>
      </c>
      <c r="H20" s="112"/>
    </row>
    <row r="21" spans="1:8" ht="15.75">
      <c r="A21" s="113" t="s">
        <v>165</v>
      </c>
      <c r="B21" s="114">
        <v>31</v>
      </c>
      <c r="C21" s="115"/>
      <c r="D21" s="27">
        <v>33333333</v>
      </c>
      <c r="E21" s="27"/>
      <c r="F21" s="25">
        <v>61904333</v>
      </c>
      <c r="G21" s="25">
        <v>15000000</v>
      </c>
      <c r="H21" s="112"/>
    </row>
    <row r="22" spans="1:8" ht="15.75">
      <c r="A22" s="113" t="s">
        <v>166</v>
      </c>
      <c r="B22" s="114">
        <v>32</v>
      </c>
      <c r="C22" s="115"/>
      <c r="D22" s="27">
        <v>36396650</v>
      </c>
      <c r="E22" s="27"/>
      <c r="F22" s="25">
        <v>36396650</v>
      </c>
      <c r="G22" s="25">
        <v>10</v>
      </c>
      <c r="H22" s="112"/>
    </row>
    <row r="23" spans="1:8" ht="15.75">
      <c r="A23" s="113" t="s">
        <v>167</v>
      </c>
      <c r="B23" s="114">
        <v>40</v>
      </c>
      <c r="C23" s="115"/>
      <c r="D23" s="27">
        <v>-3063317</v>
      </c>
      <c r="E23" s="27"/>
      <c r="F23" s="25">
        <f>+F21-F22</f>
        <v>25507683</v>
      </c>
      <c r="G23" s="25">
        <f>+G21-G22</f>
        <v>14999990</v>
      </c>
      <c r="H23" s="112"/>
    </row>
    <row r="24" spans="1:8" ht="15.75">
      <c r="A24" s="113" t="s">
        <v>168</v>
      </c>
      <c r="B24" s="114">
        <v>50</v>
      </c>
      <c r="C24" s="118"/>
      <c r="D24" s="138">
        <f>+D20+D23</f>
        <v>1413180928</v>
      </c>
      <c r="E24" s="138">
        <f>+E20+E23</f>
        <v>840510054</v>
      </c>
      <c r="F24" s="139">
        <f>+F20+F23</f>
        <v>5495628351</v>
      </c>
      <c r="G24" s="139">
        <f>+G20+G23</f>
        <v>5100636377</v>
      </c>
      <c r="H24" s="112"/>
    </row>
    <row r="25" spans="1:8" ht="15.75">
      <c r="A25" s="113" t="s">
        <v>169</v>
      </c>
      <c r="B25" s="114">
        <v>51</v>
      </c>
      <c r="C25" s="115" t="s">
        <v>31</v>
      </c>
      <c r="D25" s="27">
        <v>197845331</v>
      </c>
      <c r="E25" s="27"/>
      <c r="F25" s="139">
        <v>769387969</v>
      </c>
      <c r="G25" s="139"/>
      <c r="H25" s="112"/>
    </row>
    <row r="26" spans="1:8" ht="15.75">
      <c r="A26" s="113" t="s">
        <v>170</v>
      </c>
      <c r="B26" s="114" t="s">
        <v>32</v>
      </c>
      <c r="C26" s="115" t="s">
        <v>31</v>
      </c>
      <c r="D26" s="27"/>
      <c r="E26" s="27"/>
      <c r="F26" s="139"/>
      <c r="G26" s="139"/>
      <c r="H26" s="112"/>
    </row>
    <row r="27" spans="1:8" ht="15.75">
      <c r="A27" s="113" t="s">
        <v>171</v>
      </c>
      <c r="B27" s="114">
        <v>60</v>
      </c>
      <c r="C27" s="115"/>
      <c r="D27" s="27">
        <f>+D24-D25-D26</f>
        <v>1215335597</v>
      </c>
      <c r="E27" s="27">
        <f>+E24-E25-E26</f>
        <v>840510054</v>
      </c>
      <c r="F27" s="25">
        <f>+F24-F25-F26</f>
        <v>4726240382</v>
      </c>
      <c r="G27" s="25">
        <f>+G24-G25-G26</f>
        <v>5100636377</v>
      </c>
      <c r="H27" s="112"/>
    </row>
    <row r="28" spans="1:7" ht="15.75">
      <c r="A28" s="119" t="s">
        <v>172</v>
      </c>
      <c r="B28" s="140"/>
      <c r="C28" s="141"/>
      <c r="D28" s="142"/>
      <c r="E28" s="142"/>
      <c r="F28" s="120"/>
      <c r="G28" s="120"/>
    </row>
    <row r="29" spans="1:7" ht="15.75">
      <c r="A29" s="105"/>
      <c r="B29" s="121"/>
      <c r="C29" s="121"/>
      <c r="D29" s="122"/>
      <c r="E29" s="123"/>
      <c r="F29" s="146" t="s">
        <v>35</v>
      </c>
      <c r="G29" s="146"/>
    </row>
    <row r="30" spans="1:7" s="127" customFormat="1" ht="15.75">
      <c r="A30" s="124" t="s">
        <v>36</v>
      </c>
      <c r="B30" s="125"/>
      <c r="C30" s="126"/>
      <c r="D30" s="124"/>
      <c r="E30" s="124" t="s">
        <v>33</v>
      </c>
      <c r="F30" s="124"/>
      <c r="G30" s="124"/>
    </row>
    <row r="31" spans="1:6" s="127" customFormat="1" ht="15.75">
      <c r="A31" s="128"/>
      <c r="B31" s="128"/>
      <c r="C31" s="126"/>
      <c r="D31" s="126"/>
      <c r="E31" s="129"/>
      <c r="F31" s="129"/>
    </row>
    <row r="32" spans="1:6" ht="15.75">
      <c r="A32" s="105"/>
      <c r="B32" s="121"/>
      <c r="C32" s="121"/>
      <c r="D32" s="122"/>
      <c r="E32" s="130"/>
      <c r="F32" s="98"/>
    </row>
    <row r="33" spans="1:6" ht="15.75">
      <c r="A33" s="105"/>
      <c r="B33" s="121"/>
      <c r="C33" s="121"/>
      <c r="D33" s="122"/>
      <c r="E33" s="130"/>
      <c r="F33" s="98"/>
    </row>
    <row r="34" spans="1:6" ht="15.75">
      <c r="A34" s="105"/>
      <c r="B34" s="121"/>
      <c r="C34" s="121"/>
      <c r="D34" s="122"/>
      <c r="E34" s="130"/>
      <c r="F34" s="98"/>
    </row>
    <row r="35" spans="1:6" ht="15.75">
      <c r="A35" s="105"/>
      <c r="B35" s="121"/>
      <c r="C35" s="121"/>
      <c r="D35" s="122"/>
      <c r="E35" s="130"/>
      <c r="F35" s="98"/>
    </row>
    <row r="36" spans="1:6" ht="15.75">
      <c r="A36" s="105"/>
      <c r="B36" s="121"/>
      <c r="C36" s="121"/>
      <c r="D36" s="122"/>
      <c r="E36" s="130"/>
      <c r="F36" s="98"/>
    </row>
    <row r="37" spans="1:6" ht="15.75">
      <c r="A37" s="98"/>
      <c r="B37" s="98"/>
      <c r="C37" s="98"/>
      <c r="D37" s="131"/>
      <c r="E37" s="131"/>
      <c r="F37" s="98"/>
    </row>
    <row r="38" spans="1:6" ht="15.75">
      <c r="A38" s="132"/>
      <c r="B38" s="132"/>
      <c r="C38" s="132"/>
      <c r="D38" s="132"/>
      <c r="E38" s="132"/>
      <c r="F38" s="98"/>
    </row>
  </sheetData>
  <mergeCells count="9">
    <mergeCell ref="F29:G29"/>
    <mergeCell ref="A4:G4"/>
    <mergeCell ref="A5:G5"/>
    <mergeCell ref="D7:E7"/>
    <mergeCell ref="F7:G7"/>
    <mergeCell ref="A38:E38"/>
    <mergeCell ref="A7:A8"/>
    <mergeCell ref="B7:B8"/>
    <mergeCell ref="C7:C8"/>
  </mergeCells>
  <printOptions horizontalCentered="1"/>
  <pageMargins left="0.25" right="0.25" top="0.17" bottom="0.16" header="0.19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Thuy Huong</dc:creator>
  <cp:keywords/>
  <dc:description/>
  <cp:lastModifiedBy>Administrator</cp:lastModifiedBy>
  <cp:lastPrinted>2008-04-01T08:44:24Z</cp:lastPrinted>
  <dcterms:created xsi:type="dcterms:W3CDTF">2007-08-01T08:42:53Z</dcterms:created>
  <dcterms:modified xsi:type="dcterms:W3CDTF">2008-04-01T08:48:28Z</dcterms:modified>
  <cp:category/>
  <cp:version/>
  <cp:contentType/>
  <cp:contentStatus/>
</cp:coreProperties>
</file>